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imba\TaseDept\מחלקת ניהול סיכונים\מדור סיכונים פיננסיים ודיווח\הערכה עצמית PFMI\דיווחים סופיים באתר הבורסה\גילוי כמותי\מסלקת מעוף\אנגלית\2023\"/>
    </mc:Choice>
  </mc:AlternateContent>
  <xr:revisionPtr revIDLastSave="0" documentId="13_ncr:1_{F4AD29E4-D722-4350-A1E5-76249E8D270D}" xr6:coauthVersionLast="47" xr6:coauthVersionMax="47" xr10:uidLastSave="{00000000-0000-0000-0000-000000000000}"/>
  <bookViews>
    <workbookView xWindow="-120" yWindow="-120" windowWidth="29040" windowHeight="15840" activeTab="1" xr2:uid="{00000000-000D-0000-FFFF-FFFF00000000}"/>
  </bookViews>
  <sheets>
    <sheet name="cover " sheetId="4" r:id="rId1"/>
    <sheet name="30.6.23" sheetId="2" r:id="rId2"/>
  </sheets>
  <externalReferences>
    <externalReference r:id="rId3"/>
  </externalReferences>
  <definedNames>
    <definedName name="Disclosure12.1" localSheetId="0">#REF!</definedName>
    <definedName name="Disclosure12.1">#REF!</definedName>
    <definedName name="Disclosure12.2" localSheetId="0">#REF!</definedName>
    <definedName name="Disclosure12.2">#REF!</definedName>
    <definedName name="Disclosure13.1" localSheetId="0">#REF!</definedName>
    <definedName name="Disclosure13.1">#REF!</definedName>
    <definedName name="Disclosure14.1">#REF!</definedName>
    <definedName name="Disclosure15.1">#REF!</definedName>
    <definedName name="Disclosure15.2">#REF!</definedName>
    <definedName name="Disclosure15.3">#REF!</definedName>
    <definedName name="Disclosure16.1">#REF!</definedName>
    <definedName name="Disclosure16.2">#REF!</definedName>
    <definedName name="Disclosure16.3">#REF!</definedName>
    <definedName name="Disclosure17.1">#REF!</definedName>
    <definedName name="Disclosure17.2">#REF!</definedName>
    <definedName name="Disclosure17.3">#REF!</definedName>
    <definedName name="Disclosure17.4">#REF!</definedName>
    <definedName name="Disclosure18.1">#REF!</definedName>
    <definedName name="Disclosure18.2">#REF!</definedName>
    <definedName name="Disclosure18.3">#REF!</definedName>
    <definedName name="Disclosure18.4">#REF!</definedName>
    <definedName name="Disclosure19.1">#REF!</definedName>
    <definedName name="Disclosure20.1">#REF!</definedName>
    <definedName name="Disclosure20.2">#REF!</definedName>
    <definedName name="Disclosure20.3">#REF!</definedName>
    <definedName name="Disclosure20.4">#REF!</definedName>
    <definedName name="Disclosure20.5">#REF!</definedName>
    <definedName name="Disclosure20.6">#REF!</definedName>
    <definedName name="Disclosure20.7">#REF!</definedName>
    <definedName name="Disclosure23.1">#REF!</definedName>
    <definedName name="Disclosure23.2">#REF!</definedName>
    <definedName name="Disclosure23.3">#REF!</definedName>
    <definedName name="Disclosure4.1">#REF!</definedName>
    <definedName name="Disclosure4.2">#REF!</definedName>
    <definedName name="Disclosure4.3">#REF!</definedName>
    <definedName name="Disclosure4.4">#REF!</definedName>
    <definedName name="Disclosure5.1">#REF!</definedName>
    <definedName name="Disclosure5.2">#REF!</definedName>
    <definedName name="Disclosure5.3">#REF!</definedName>
    <definedName name="Disclosure6.1">#REF!</definedName>
    <definedName name="Disclosure6.2">#REF!</definedName>
    <definedName name="Disclosure6.3">#REF!</definedName>
    <definedName name="Disclosure6.4">#REF!</definedName>
    <definedName name="Disclosure6.5">#REF!</definedName>
    <definedName name="Disclosure6.6">#REF!</definedName>
    <definedName name="Disclosure6.7">#REF!</definedName>
    <definedName name="Disclosure6.8">#REF!</definedName>
    <definedName name="Disclosure7.1">#REF!</definedName>
    <definedName name="Disclosure7.2">#REF!</definedName>
    <definedName name="Disclosure7.3">#REF!</definedName>
    <definedName name="PRC_1">#REF!</definedName>
    <definedName name="PRC_2">#REF!</definedName>
    <definedName name="PRC_3">#REF!</definedName>
    <definedName name="_xlnm.Print_Area" localSheetId="1">'30.6.23'!$A$1:$G$241</definedName>
    <definedName name="_xlnm.Print_Titles" localSheetId="1">'30.6.23'!$1:$2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5" i="2" l="1"/>
  <c r="F132" i="2"/>
  <c r="F129" i="2"/>
  <c r="F126" i="2"/>
  <c r="F50" i="2"/>
  <c r="F49" i="2"/>
  <c r="F27" i="2"/>
  <c r="F26" i="2"/>
  <c r="F23" i="2"/>
  <c r="F22" i="2"/>
  <c r="F18" i="2"/>
  <c r="F19" i="2" s="1"/>
  <c r="F88" i="2" l="1"/>
  <c r="F87" i="2"/>
  <c r="F79" i="2"/>
  <c r="F80" i="2" s="1"/>
  <c r="F76" i="2"/>
  <c r="F77" i="2" s="1"/>
  <c r="F74" i="2"/>
  <c r="F9" i="2"/>
  <c r="F8" i="2"/>
</calcChain>
</file>

<file path=xl/sharedStrings.xml><?xml version="1.0" encoding="utf-8"?>
<sst xmlns="http://schemas.openxmlformats.org/spreadsheetml/2006/main" count="2070" uniqueCount="408">
  <si>
    <t>4.1.1</t>
  </si>
  <si>
    <t>4.1.2</t>
  </si>
  <si>
    <t>4.1.3</t>
  </si>
  <si>
    <t>4.1.4</t>
  </si>
  <si>
    <t>4.1.5</t>
  </si>
  <si>
    <t>4.1.6</t>
  </si>
  <si>
    <t>4.1.7</t>
  </si>
  <si>
    <t>4.1.8</t>
  </si>
  <si>
    <t>4.1.9</t>
  </si>
  <si>
    <t>4.1.10</t>
  </si>
  <si>
    <t>4.2: Kccp</t>
  </si>
  <si>
    <t>4.2.1</t>
  </si>
  <si>
    <t>Kccp.</t>
  </si>
  <si>
    <t>-</t>
  </si>
  <si>
    <t>4.3.1</t>
  </si>
  <si>
    <t>4.3.2</t>
  </si>
  <si>
    <t>4.3.3</t>
  </si>
  <si>
    <t>4.3.5</t>
  </si>
  <si>
    <t>4.3.6</t>
  </si>
  <si>
    <t>4.3.7</t>
  </si>
  <si>
    <t>4.3.8</t>
  </si>
  <si>
    <t>4.3.9</t>
  </si>
  <si>
    <t>4.3.10</t>
  </si>
  <si>
    <t>4.3.11</t>
  </si>
  <si>
    <t>4.3.12</t>
  </si>
  <si>
    <t>4.3.13</t>
  </si>
  <si>
    <t>. Mutual Funds / UCITs</t>
  </si>
  <si>
    <t>4.3.14</t>
  </si>
  <si>
    <t>4.4.1</t>
  </si>
  <si>
    <t xml:space="preserve"> </t>
  </si>
  <si>
    <t>Cover 1</t>
  </si>
  <si>
    <t>4.4.2</t>
  </si>
  <si>
    <t>4.4.3</t>
  </si>
  <si>
    <t>4.4.4</t>
  </si>
  <si>
    <t>4.4.5</t>
  </si>
  <si>
    <t>4.4.6</t>
  </si>
  <si>
    <t>4.4.7</t>
  </si>
  <si>
    <t>4.4.8</t>
  </si>
  <si>
    <t>4.4.9</t>
  </si>
  <si>
    <t>4.4.10</t>
  </si>
  <si>
    <t>5.1.1.1</t>
  </si>
  <si>
    <t>5.1.1.2</t>
  </si>
  <si>
    <t>5.2.1</t>
  </si>
  <si>
    <t>5.3.1</t>
  </si>
  <si>
    <t>5.3.2</t>
  </si>
  <si>
    <t>5.3.3</t>
  </si>
  <si>
    <t>5.3.4</t>
  </si>
  <si>
    <t>6.1.1</t>
  </si>
  <si>
    <t>6.2.1</t>
  </si>
  <si>
    <t>6.2.2</t>
  </si>
  <si>
    <t>6.2.3</t>
  </si>
  <si>
    <t>6.2.4</t>
  </si>
  <si>
    <t>6.2.5</t>
  </si>
  <si>
    <t>6.2.6</t>
  </si>
  <si>
    <t>6.2.7</t>
  </si>
  <si>
    <t>6.2.8</t>
  </si>
  <si>
    <t>6.2.9</t>
  </si>
  <si>
    <t>6.2.10</t>
  </si>
  <si>
    <t>6.2.11</t>
  </si>
  <si>
    <t>6.2.12</t>
  </si>
  <si>
    <t>6.2.13</t>
  </si>
  <si>
    <t>6.2.14</t>
  </si>
  <si>
    <t>6.3.1</t>
  </si>
  <si>
    <t>6.4.1</t>
  </si>
  <si>
    <t>6.5.1</t>
  </si>
  <si>
    <t>6.5.2</t>
  </si>
  <si>
    <t>6.5.3</t>
  </si>
  <si>
    <t>6.5.4</t>
  </si>
  <si>
    <t>6.5.5</t>
  </si>
  <si>
    <t>6.6.1</t>
  </si>
  <si>
    <t>6.7.1</t>
  </si>
  <si>
    <t>6.8.1</t>
  </si>
  <si>
    <t>7.1.1</t>
  </si>
  <si>
    <t xml:space="preserve">Cover 1 </t>
  </si>
  <si>
    <t>7.1.2</t>
  </si>
  <si>
    <t>7.1.3</t>
  </si>
  <si>
    <t>7.1.4</t>
  </si>
  <si>
    <t>7.1.5</t>
  </si>
  <si>
    <t>7.1.6</t>
  </si>
  <si>
    <t>7.1.7</t>
  </si>
  <si>
    <t>7.1.8</t>
  </si>
  <si>
    <t>7.1.9</t>
  </si>
  <si>
    <t>7.1.10</t>
  </si>
  <si>
    <t>7.1.11</t>
  </si>
  <si>
    <t>7.2.1</t>
  </si>
  <si>
    <t>7.3.1</t>
  </si>
  <si>
    <t>7.3.2</t>
  </si>
  <si>
    <t>7.3.3</t>
  </si>
  <si>
    <t>7.3.4</t>
  </si>
  <si>
    <t>7.3.5</t>
  </si>
  <si>
    <t>13.1.1</t>
  </si>
  <si>
    <t>13.1.2</t>
  </si>
  <si>
    <t>13.1.3</t>
  </si>
  <si>
    <t>13.1.4</t>
  </si>
  <si>
    <t>14.1.1</t>
  </si>
  <si>
    <t>14.1.2</t>
  </si>
  <si>
    <t>14.1.3</t>
  </si>
  <si>
    <t>14.1.4</t>
  </si>
  <si>
    <t>15.1.1</t>
  </si>
  <si>
    <t>15.1.2</t>
  </si>
  <si>
    <t>15.2.1</t>
  </si>
  <si>
    <t>15.2.2</t>
  </si>
  <si>
    <t>15.2.3</t>
  </si>
  <si>
    <t>15.2.4</t>
  </si>
  <si>
    <t>15.2.5</t>
  </si>
  <si>
    <t>15.2.6</t>
  </si>
  <si>
    <t>15.2.7</t>
  </si>
  <si>
    <t>15.3.1</t>
  </si>
  <si>
    <t>15.3.2</t>
  </si>
  <si>
    <t>16.1.1</t>
  </si>
  <si>
    <t>16.2.1</t>
  </si>
  <si>
    <t>16.2.2</t>
  </si>
  <si>
    <t>16.2.3</t>
  </si>
  <si>
    <t>16.2.4</t>
  </si>
  <si>
    <t>16.2.5</t>
  </si>
  <si>
    <t>16.2.6</t>
  </si>
  <si>
    <t>16.2.7</t>
  </si>
  <si>
    <t>16.2.8</t>
  </si>
  <si>
    <t>16.2.9</t>
  </si>
  <si>
    <t>17.1.1</t>
  </si>
  <si>
    <t>17.2.1</t>
  </si>
  <si>
    <t>17.3.1</t>
  </si>
  <si>
    <t>17.4.1</t>
  </si>
  <si>
    <t>18.1.1.1</t>
  </si>
  <si>
    <t>18.1.1.2</t>
  </si>
  <si>
    <t>18.1.1.3</t>
  </si>
  <si>
    <t>18.1.2.1</t>
  </si>
  <si>
    <t>18.1.2.2</t>
  </si>
  <si>
    <t>18.1.2.3</t>
  </si>
  <si>
    <t>18.1.2.4</t>
  </si>
  <si>
    <t>18.1.3.1</t>
  </si>
  <si>
    <t>18.2.1</t>
  </si>
  <si>
    <t>18.2.2</t>
  </si>
  <si>
    <t>18.2.3</t>
  </si>
  <si>
    <t>18.3.1</t>
  </si>
  <si>
    <t>18.3.2</t>
  </si>
  <si>
    <t>18.3.3</t>
  </si>
  <si>
    <t>18.4.1</t>
  </si>
  <si>
    <t>18.4.2</t>
  </si>
  <si>
    <t>18.4.3</t>
  </si>
  <si>
    <t>19.1.1</t>
  </si>
  <si>
    <t>19.1.2</t>
  </si>
  <si>
    <t>19.1.3</t>
  </si>
  <si>
    <t>19.1.4</t>
  </si>
  <si>
    <t>23.1.1</t>
  </si>
  <si>
    <t>23.1.2</t>
  </si>
  <si>
    <t>23.2.1</t>
  </si>
  <si>
    <t>23.3.1</t>
  </si>
  <si>
    <t>23.3.2</t>
  </si>
  <si>
    <t>Disclosure Reference</t>
  </si>
  <si>
    <t>Disclosure Description</t>
  </si>
  <si>
    <t>Principle 4- Credit Risk</t>
  </si>
  <si>
    <t>Disclosure 4.1 - Total value of default resources (excluding initial and retained variation margin), split by clearing service if default funds are segregated by clearing service</t>
  </si>
  <si>
    <t>Prefunded - Own Capital Before</t>
  </si>
  <si>
    <t>Prefunded - Own Capital Alongside</t>
  </si>
  <si>
    <t>Prefunded - Own Capital After</t>
  </si>
  <si>
    <t>Prefunded - Aggregate Participant Contributions - Required</t>
  </si>
  <si>
    <t>Prefunded - Aggregate Participant Contributions - Post-Haircut Posted</t>
  </si>
  <si>
    <t>Prefunded - Other</t>
  </si>
  <si>
    <t>Committed - Own/parent funds that are committed to address a participant default (or round of participant defaults)</t>
  </si>
  <si>
    <t>Committed - Aggregate participant commitments to address an initial participant default (or initial round of participant defaults)</t>
  </si>
  <si>
    <t>Committed - Aggregate participant commitments to replenish the default fund to deal with a subsequent participant default (or round of participant defaults) after the initial participant default (or round of participant defaults) has been addressed</t>
  </si>
  <si>
    <t>Committed - Other</t>
  </si>
  <si>
    <t>Disclosure 4.3 - Value of pre-funded default resources (excluding initial and retained variation margin) held for each clearing service</t>
  </si>
  <si>
    <t>Cash deposited at a central bank of issue of the currency concerned</t>
  </si>
  <si>
    <t xml:space="preserve">Cash deposited at other central banks
</t>
  </si>
  <si>
    <t xml:space="preserve">Cash deposited at other central banks
</t>
  </si>
  <si>
    <t xml:space="preserve">Secured cash deposited at commercial banks (including reverse repo)
</t>
  </si>
  <si>
    <t xml:space="preserve">Secured cash deposited at commercial banks (including reverse repo)
</t>
  </si>
  <si>
    <t>4.3.4</t>
  </si>
  <si>
    <t>Unsecured cash deposited at commercial banks</t>
  </si>
  <si>
    <t xml:space="preserve">Unsecured cash deposited at commercial banks
</t>
  </si>
  <si>
    <t>Non-Cash Sovereign Government Bonds - Domestic</t>
  </si>
  <si>
    <t xml:space="preserve">Non-Cash Sovereign Government Bonds - Domestic
</t>
  </si>
  <si>
    <t xml:space="preserve">Non-Cash Sovereign Government Bonds - Other
</t>
  </si>
  <si>
    <t xml:space="preserve">Non-Cash Sovereign Government Bonds - Other
</t>
  </si>
  <si>
    <t xml:space="preserve">Non-Cash Agency Bonds
</t>
  </si>
  <si>
    <t xml:space="preserve">Non-Cash Agency Bonds
</t>
  </si>
  <si>
    <t xml:space="preserve">Non-Cash State/municipal bonds
</t>
  </si>
  <si>
    <t xml:space="preserve">Non-Cash State/municipal bonds
</t>
  </si>
  <si>
    <t xml:space="preserve">Non-Cash Corporate bonds
</t>
  </si>
  <si>
    <t xml:space="preserve">Non-Cash Corporate bonds
</t>
  </si>
  <si>
    <t>Non-Cash Equities</t>
  </si>
  <si>
    <t xml:space="preserve">Non-Cash Equities
</t>
  </si>
  <si>
    <t xml:space="preserve">Non-Cash Commodities - Gold
</t>
  </si>
  <si>
    <t>Non-Cash Commodities - Other</t>
  </si>
  <si>
    <t xml:space="preserve">Non-Cash Commodities - Other
</t>
  </si>
  <si>
    <t xml:space="preserve">Non-Cash Commodities - Mutual Funds / UCITs
</t>
  </si>
  <si>
    <t xml:space="preserve">Non-Cash Commodities - Mutual Funds / UCITs
</t>
  </si>
  <si>
    <t xml:space="preserve">Non-Cash Commodities - Other
</t>
  </si>
  <si>
    <t>Disclosure 4.4 - Credit Risk Disclosures</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</si>
  <si>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</si>
  <si>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</si>
  <si>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(Previous 12 Months)</t>
  </si>
  <si>
    <t>Report the number of business days, if any, on which the above amount (4.4.3) exceeded actual pre-funded default resources (in excess of initial margin).</t>
  </si>
  <si>
    <t>The amount in 4.4.3 which exceeded actual pre-funded default resources (in excess of initial margin) (Previous 12 Months)</t>
  </si>
  <si>
    <t>For each clearing service, the actual largest aggregate credit exposure (in excess of initial margin) to any single participant and its affiliates (including transactions cleared for indirect participants)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</si>
  <si>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</si>
  <si>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</si>
  <si>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(Previous 12 Months)
</t>
  </si>
  <si>
    <t>For each clearing service, what was the actual largest aggregate credit exposure (in excess of initial margin) to any two participants and their affiliates (including transactions cleared for indirect participants)? (Previous 12 Months)</t>
  </si>
  <si>
    <t>Principle 5-Collateral</t>
  </si>
  <si>
    <t>Disclosure 5.1 - Assets eligible as initial margin, and the respective haircuts applied</t>
  </si>
  <si>
    <t xml:space="preserve">Assets eligible as initial margin </t>
  </si>
  <si>
    <t xml:space="preserve"> The respective haircuts applied for assets eligible as initial margin </t>
  </si>
  <si>
    <t>Disclosure 5.2 - Assets Eligible for pre-funded participant contributions to the default resources, and the respective haircuts applied (if different from 5.1)</t>
  </si>
  <si>
    <t>Assets Eligible for pre-funded participant contributions to the default resources, and the respective haircuts applied (if different from 5.1)</t>
  </si>
  <si>
    <t>Disclosure 5.3 - 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</si>
  <si>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</si>
  <si>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</si>
  <si>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</si>
  <si>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</si>
  <si>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Frequency</t>
  </si>
  <si>
    <t>Data Type</t>
  </si>
  <si>
    <t>Explanatory Notes</t>
  </si>
  <si>
    <t>Quarterly/
Quarter End</t>
  </si>
  <si>
    <t>NIS thousands</t>
  </si>
  <si>
    <t>Percentage</t>
  </si>
  <si>
    <t>Quarterly</t>
  </si>
  <si>
    <t xml:space="preserve"> Pre Haircut</t>
  </si>
  <si>
    <t xml:space="preserve"> Post Haircut</t>
  </si>
  <si>
    <t>Bus. Days</t>
  </si>
  <si>
    <t xml:space="preserve">
Peak Day/
Previous 12 Months</t>
  </si>
  <si>
    <t xml:space="preserve">
Mean Avg/
Previous 12 Months</t>
  </si>
  <si>
    <t>Update as changes are made</t>
  </si>
  <si>
    <t>Website/
Hyperlink</t>
  </si>
  <si>
    <t>years</t>
  </si>
  <si>
    <t>MAOF-CH allocates, from its own resources, an amount equivalent to 25% of TASE-CH’s total capital requirements in respect of credit risk, market risk, operational risk and business continuity and reorganization, with this being in accordance with the Israel Securities Authority’s directive to ensure the proper functioning of TASE-CH and MAOF-CH.</t>
  </si>
  <si>
    <t>MAOF-CH is as a Qualified Central Counterparty  (QCCP)</t>
  </si>
  <si>
    <t>MAOF-CH is subject to a minimum “Cover 1”</t>
  </si>
  <si>
    <t>Principle 7- Liquidity risk</t>
  </si>
  <si>
    <t>Disclosure 7.1 - 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</si>
  <si>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</si>
  <si>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</si>
  <si>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</si>
  <si>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</si>
  <si>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</si>
  <si>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</si>
  <si>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</si>
  <si>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</si>
  <si>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</si>
  <si>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</si>
  <si>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</si>
  <si>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Disclosure 7.2 - 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</si>
  <si>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</si>
  <si>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Disclosure 7.3 - Liquidity Risk</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</si>
  <si>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t>
  </si>
  <si>
    <t>Number of business days, if any, on which the above amount exceeded its qualifying liquid  resources (identified as in 7.1, and available at the point the breach occurred), and by how much.</t>
  </si>
  <si>
    <t xml:space="preserve">Actual largest intraday and multiday payment obligation of a single participant and its affiliates (including transactions cleared for indirect participants) over the past twelve months; Peak day amount in previous twelve months
</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</si>
  <si>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t>
  </si>
  <si>
    <t>Number of business days, if any, on which the above amounts exceeded its qualifying liquid resources in each relevant currency (as identified in 7.1 and available at the point the breach occurred), and by how much</t>
  </si>
  <si>
    <t>Principle 12- Exchange of value settlement systems</t>
  </si>
  <si>
    <t>Principle 13- Default rules and procedures</t>
  </si>
  <si>
    <t>Disclosure 13.1 - 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</si>
  <si>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</si>
  <si>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</si>
  <si>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</si>
  <si>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closed-out/ported</t>
  </si>
  <si>
    <t>Quantitative information related to defaults; Appropriate references to other published material related to the defaults</t>
  </si>
  <si>
    <t>Principle 14- Segregation and portability</t>
  </si>
  <si>
    <t>Disclosure 14.1 - 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</si>
  <si>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</si>
  <si>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</si>
  <si>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</si>
  <si>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</si>
  <si>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Principle 15-General business risk</t>
  </si>
  <si>
    <t>Disclosure 15.1 - General business risk</t>
  </si>
  <si>
    <t>Value of liquid net assets funded by equity</t>
  </si>
  <si>
    <t>Quarterly- annual report</t>
  </si>
  <si>
    <t>Six months of current operating expenses</t>
  </si>
  <si>
    <t>Disclosure 15.2 - 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</si>
  <si>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</si>
  <si>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</si>
  <si>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</si>
  <si>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</si>
  <si>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</si>
  <si>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</si>
  <si>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</si>
  <si>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Disclosure 15.3 - General business risk; Income breakdown</t>
  </si>
  <si>
    <t>Percentage of total income that comes from fees related to provision of clearing services</t>
  </si>
  <si>
    <t>Percentage of total income that comes from the reinvestment (or rehypothecation) of assets provided by clearing participants</t>
  </si>
  <si>
    <t xml:space="preserve">Principle 16-custody and investment risks </t>
  </si>
  <si>
    <t>Disclosure 16.1 - 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</si>
  <si>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</si>
  <si>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Disclosure 16.2 - 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</si>
  <si>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</si>
  <si>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</si>
  <si>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</si>
  <si>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</si>
  <si>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</si>
  <si>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</si>
  <si>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</si>
  <si>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</si>
  <si>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held as cash deposits (including through reverse repo); weighted average maturity of these cash deposits (including reverse repo) and money market funds</t>
  </si>
  <si>
    <t>TASE-CH does not invest cash from participants in securities</t>
  </si>
  <si>
    <t>Principle 17- Operational risk</t>
  </si>
  <si>
    <t>Disclosure 17.1 - Operational availability target for the core system(s) involved in clearing (whether or not outsourced) over specified period for the system</t>
  </si>
  <si>
    <t>Operational availability target for the core system(s) involved in clearing (whether or not outsourced) over specified period for the system</t>
  </si>
  <si>
    <t>Disclosure 17.2 - Actual availability of the core system(s) over the previous twelve month period</t>
  </si>
  <si>
    <t>Actual availability of the core system(s) over the previous twelve month period</t>
  </si>
  <si>
    <t>Disclosure 17.3 - Total number  of failures</t>
  </si>
  <si>
    <t>Total number of failures  and duration affecting the core system(s) involved in clearing over the previous twelve month period (Duration of Failure)</t>
  </si>
  <si>
    <t>Count /
hh:mm:ss</t>
  </si>
  <si>
    <t>Disclosure 17.4 - Recovery time objective(s)</t>
  </si>
  <si>
    <t>Recovery time objective(s) (e.g. within two hours)</t>
  </si>
  <si>
    <t>Time</t>
  </si>
  <si>
    <t xml:space="preserve"> Principle 18- Access and participation requirements </t>
  </si>
  <si>
    <t>Disclosure 18.1 - Number of clearing members, by clearing service</t>
  </si>
  <si>
    <t>Number of general clearing members</t>
  </si>
  <si>
    <t>Count</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</si>
  <si>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</si>
  <si>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</si>
  <si>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</si>
  <si>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</si>
  <si>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</si>
  <si>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</si>
  <si>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</si>
  <si>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</si>
  <si>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Disclosure 18.2 - Open Position Concentration</t>
  </si>
  <si>
    <t>For each clearing service with ten or more members, but fewer than 25 members; Percentage of open positions held by the largest five clearing members, including both house and client, in aggregate</t>
  </si>
  <si>
    <t>Average End of Day</t>
  </si>
  <si>
    <t>Peak End of Day</t>
  </si>
  <si>
    <t>For each clearing service with 25 or more members; Percentage of open positions held by the largest five clearing members, including both house and client, in aggregate</t>
  </si>
  <si>
    <t>For each clearing service with 25 or more members; Percentage of open positions held by the largest ten clearing members, including both house and client, in aggregate</t>
  </si>
  <si>
    <t>Disclosure 18.3 - Initial Margin Concentration</t>
  </si>
  <si>
    <t>For each clearing service with ten or more members, but fewer than 25 members; Percentage of initial margin posted by the largest five clearing members, including both house and client, in aggregate</t>
  </si>
  <si>
    <t>For each clearing service with 25 or more members; Percentage of initial margin posted by the largest five clearing members, including both house and client, in aggregate</t>
  </si>
  <si>
    <t>For each clearing service with 25 or more members; Percentage of initial margin posted by the largest ten clearing members, including both house and client, in aggregate</t>
  </si>
  <si>
    <t>Disclosure 18.4 - 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</si>
  <si>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</si>
  <si>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</si>
  <si>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</si>
  <si>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Principle 19 - Tiered participation arrangements</t>
  </si>
  <si>
    <t>Disclosure 19.1 - 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</si>
  <si>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</si>
  <si>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</si>
  <si>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t>
  </si>
  <si>
    <t>Percent of client transactions attributable to the top ten clearing members (if CCP has 25+ clearing members)</t>
  </si>
  <si>
    <t>Principle 20 - FMI Links</t>
  </si>
  <si>
    <t>TASE-CH does clear trades through FMI links</t>
  </si>
  <si>
    <t>Principle 23 - Disclosure of rules, key procedures, and market data</t>
  </si>
  <si>
    <t>Disclosure 23.1 - Disclosure of rules, key procedures, and market data; Average Daily Volumes</t>
  </si>
  <si>
    <t>Average Daily Volumes by Asset Class, CCY and OTC/ETD</t>
  </si>
  <si>
    <t>Notional Value of trades cleared by Asset Class, CCY and OTC/ETD</t>
  </si>
  <si>
    <t>Disclosure 23.2 - Disclosure of rules, key procedures, and market data; Non-Yet-Settled</t>
  </si>
  <si>
    <t>Gross notional outstanding/total settlement value of novated but not-yet settled securities transactions by Asset Class, CCY and OTC/ETD</t>
  </si>
  <si>
    <t>Disclosure 23.3 - Disclosure of rules, key procedures, and market data; Execution Facility</t>
  </si>
  <si>
    <t xml:space="preserve">Average daily volumes submitted by Execution facility or matching/confirmation venue
</t>
  </si>
  <si>
    <t>Notional contract values submitted by Execution facility or matching/confirmation venue</t>
  </si>
  <si>
    <t>MAOF-CH is not an exchange-of-value settlement system</t>
  </si>
  <si>
    <t>Amounts are pre haircut</t>
  </si>
  <si>
    <t>Including surpluses of collateral</t>
  </si>
  <si>
    <t>deposits in NIS</t>
  </si>
  <si>
    <t xml:space="preserve">With regard to clearing systems
</t>
  </si>
  <si>
    <t>MAOF-CH</t>
  </si>
  <si>
    <t>Website/ Hyperlink</t>
  </si>
  <si>
    <t>Bus. Days / 
NIS thousands</t>
  </si>
  <si>
    <t>Disclosure 6.1 - Total initial margin required split by house, client gross, client net and total (if not segregated)</t>
  </si>
  <si>
    <t>Disclosure 6.2 - For each clearing service, total initial margin required, split by house and client (or combined total if not segregated)</t>
  </si>
  <si>
    <t>Total initial margin required split by house, client gross, client net and total (if not segregated)</t>
  </si>
  <si>
    <t>Principle 6- Margin</t>
  </si>
  <si>
    <t>House (Net)</t>
  </si>
  <si>
    <t>Client (Gross)</t>
  </si>
  <si>
    <t xml:space="preserve">Client (Net)
</t>
  </si>
  <si>
    <t>Total</t>
  </si>
  <si>
    <t>Cash deposited at other central banks</t>
  </si>
  <si>
    <t>Non-Cash Sovereign Government Bonds - Other</t>
  </si>
  <si>
    <t>Non-Cash Agency Bonds</t>
  </si>
  <si>
    <t>Non-Cash State/municipal bonds</t>
  </si>
  <si>
    <t>Non-Cash Corporate bonds</t>
  </si>
  <si>
    <t>Non-Cash Commodities - Gold</t>
  </si>
  <si>
    <t>Non-Cash  - Other</t>
  </si>
  <si>
    <t>Initial Margin rates on individual contracts where the CCP sets such rates</t>
  </si>
  <si>
    <t xml:space="preserve">Disclosure 6.2 - For each clearing service, total initial margin required, split by house and client (or combined total if not segregated) </t>
  </si>
  <si>
    <t>Type of initial margin model used (e.g. portfolio simulation or risk aggregation) for each clearing service and the key model design parameters for each initial margin model applied to that clearing service</t>
  </si>
  <si>
    <t>Number of times over the past twelve months that margin coverage held against any account fell below the actual marked-to-market exposure of that member account – based on daily back-testing results</t>
  </si>
  <si>
    <t>Number of observations  ([Number of accounts * number of days])</t>
  </si>
  <si>
    <t>Achieved coverage level  [aggregate CCP-level backtest coverage]</t>
  </si>
  <si>
    <t>Where breaches of initial margin coverage (as defined in 6.5(a)) have occurred, report on size of uncovered exposure</t>
  </si>
  <si>
    <t>Once-a-day/
Previous 12 Months</t>
  </si>
  <si>
    <t>Previous 12 Months</t>
  </si>
  <si>
    <t>Peak Size/
Previous 12 Months</t>
  </si>
  <si>
    <t>Average Size/
Previous 12 Months</t>
  </si>
  <si>
    <t>Disclosure 6.4 - Type of initial margin model used (e.g. portfolio simulation or risk aggregation) for each clearing service and the key model design parameters for each initial margin model applied to that clearing service</t>
  </si>
  <si>
    <t>Disclosure 6.5 - Results of back-testing of initial margin. At a minimum, this should include, for each clearing service and each initial margin model applied to that clearing service</t>
  </si>
  <si>
    <t>Disclosure 6.7 - Maximum total variation margin paid to the CCP on any given business day over the period</t>
  </si>
  <si>
    <t>Disclosure 6.8 - Maximum aggregate initial margin call on any given business day over the period</t>
  </si>
  <si>
    <t>Average Total Variation Margin Paid to the CCP by participants each business day</t>
  </si>
  <si>
    <t xml:space="preserve"> Disclosure 6.6 - Average Total Variation Margin Paid to the CCP by participants each business day</t>
  </si>
  <si>
    <t>Maximum total variation margin paid to the CCP on any given business day over the period</t>
  </si>
  <si>
    <t>Maximum aggregate initial margin call on any given business day over the period</t>
  </si>
  <si>
    <t>operational segregation between accounts</t>
  </si>
  <si>
    <t>Including positions held by MAOF-CH</t>
  </si>
  <si>
    <t xml:space="preserve">Not including assets derived from clearing operations in respect to open derivative positions </t>
  </si>
  <si>
    <t xml:space="preserve">Not including liabilities derived from clearing operations in respect to open derivative positions </t>
  </si>
  <si>
    <t xml:space="preserve">Cash, Israeli government bonds and short-term government loans </t>
  </si>
  <si>
    <t>See 5.1 above</t>
  </si>
  <si>
    <t>N/A</t>
  </si>
  <si>
    <t>Collateral is held
off balance Sheet</t>
  </si>
  <si>
    <t>Within 2 Hours</t>
  </si>
  <si>
    <t xml:space="preserve">The information included in the Quantitative Disclosure  has been provided “as is” and MAOF-CH does not guarantee the suitability of the information for any particular purpose. Nor does MAOF-CH guarantee that the information will be up-to-date at all times.
Considering the aforesaid, MAOF-CH, the companies of the Tel-Aviv Stock Exchange Ltd (“TASE”), their managers, employees or anyone acting for them, in their name or on their behalf, are not liable to any third party for any loss or damage caused as a result of use of the information contained in the Disclosure Document.
For the avoidance of doubt, if, subsequent to the Assessment Date, changes and/or updates have occurred with respect to the information on which TASE relied in the Disclosure Document, if there is a conflict between the contents of the Disclosure Document and the contents of TASE’s By-laws that are published on TASE’s website, or between the contents of the Disclosure Document and its internal arrangements, then that which is set forth in these laws and arrangements will prevail over the contents of the Disclosure Document below.
For any question, clarification or any other matter with respect to the Disclosure Document below, contact MAOF-CH or TASE via one of the communication options provided on TASE’s website at www.tase.co.il.
</t>
  </si>
  <si>
    <t>On April 2012, the Committee on Payment and Market Infrastructure (“CPMI”), which operates under the Bank for International Settlements (“BIS”), together with the Technical Committee of the International Organization of Securities Commissions (“IOSCO”), also “CPMI-IOSCO,” published a document of principles regulating the activities of financial market infrastructures – “Principles for Financial Market Infrastructure” (“PFMI”).
The PFMI document contains 24 core principles (“the Core Principles”) relating to a broad range of aspects intended to ensure the proper management and financial stability of the financial market infrastructures, and as a result to ensure the stability of the relevant financial market served by these infrastructures.
MAOF-CH is obligated as a Central Counterparty to execute the settlement of transactions in derivatives (options and futures) settled through the Clearing House that were executed on TASE, all in accordance with the terms set forth with respect to this in the MAOF-CH’s By-laws.  
As a CCP ,MAOF-CH is  required to publish supplementary quantitative information for certain Core Principles according to the framework set in principle by CPMI-IOSCO in February 2015 ("Quantitative Disclosure").
MAOF-CH has made the utmost effort to ensure that the information included in the Disclosure Document is accurate and current, as of the Assessment Date. However, notwithstanding the aforesaid, errors, deficiencies and/or mistakes in the content of the information and/or in the Disclosure Document cannot be avoided entirely.</t>
  </si>
  <si>
    <t xml:space="preserve"> liquid net assets are calculated according to  the clearing Houses’ Stability Directive issued by the Israel Securities Authority not including prefunded own capital held for default waterfall</t>
  </si>
  <si>
    <t xml:space="preserve"> The income and expenses of maof-ch are determined according to the Distribution Model as detailed in the financial statements as of 31/12/22</t>
  </si>
  <si>
    <t xml:space="preserve"> MAOF-CH CPMI-IOSCO Quantitative Disclosures As Of June 30, 2023</t>
  </si>
  <si>
    <t>During the reporting period, no clearing member failure occurred.</t>
  </si>
  <si>
    <t xml:space="preserve">3 / 00:13:50 </t>
  </si>
  <si>
    <t>Performed at the end of each trading day.
Performed at the aggregate level of each member of MAOF-CH (house and clients, together)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</si>
</sst>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17" x14ac:knownFonts="1">
    <font>
      <sz val="11"/>
      <color theme="1"/>
      <name val="Arial"/>
      <family val="2"/>
      <scheme val="minor"/>
    </font>
    <font>
      <sz val="11"/>
      <color theme="1"/>
      <name val="Arial"/>
      <family val="2"/>
      <scheme val="minor"/>
    </font>
    <font>
      <sz val="10"/>
      <color theme="1"/>
      <name val="Calibri"/>
      <family val="2"/>
    </font>
    <font>
      <sz val="10"/>
      <color theme="1"/>
      <name val="Arial"/>
      <family val="2"/>
      <scheme val="minor"/>
    </font>
    <font>
      <u/>
      <sz val="11"/>
      <color theme="10"/>
      <name val="Arial"/>
      <family val="2"/>
      <scheme val="minor"/>
    </font>
    <font>
      <b/>
      <sz val="12"/>
      <color theme="1"/>
      <name val="Arial"/>
      <family val="2"/>
      <scheme val="minor"/>
    </font>
    <font>
      <sz val="12"/>
      <color theme="1"/>
      <name val="Arial"/>
      <family val="2"/>
      <scheme val="minor"/>
    </font>
    <font>
      <b/>
      <sz val="12"/>
      <color theme="0"/>
      <name val="Arial"/>
      <family val="2"/>
      <scheme val="minor"/>
    </font>
    <font>
      <b/>
      <sz val="12"/>
      <name val="Arial"/>
      <family val="2"/>
      <scheme val="minor"/>
    </font>
    <font>
      <sz val="12"/>
      <name val="Arial"/>
      <family val="2"/>
      <scheme val="minor"/>
    </font>
    <font>
      <i/>
      <sz val="12"/>
      <color theme="1"/>
      <name val="Arial"/>
      <family val="2"/>
      <scheme val="minor"/>
    </font>
    <font>
      <sz val="12"/>
      <color rgb="FFFF0000"/>
      <name val="Arial"/>
      <family val="2"/>
      <scheme val="minor"/>
    </font>
    <font>
      <i/>
      <sz val="12"/>
      <name val="Arial"/>
      <family val="2"/>
      <scheme val="minor"/>
    </font>
    <font>
      <sz val="12"/>
      <color rgb="FF000000"/>
      <name val="Arial"/>
      <family val="2"/>
      <scheme val="minor"/>
    </font>
    <font>
      <b/>
      <sz val="14"/>
      <color theme="1"/>
      <name val="Arial"/>
      <family val="2"/>
      <scheme val="minor"/>
    </font>
    <font>
      <b/>
      <u/>
      <sz val="14"/>
      <color theme="1"/>
      <name val="Arial"/>
      <family val="2"/>
      <scheme val="minor"/>
    </font>
    <font>
      <sz val="14"/>
      <color rgb="FF000000"/>
      <name val="Tahoma"/>
      <family val="2"/>
    </font>
  </fonts>
  <fills count="6">
    <fill>
      <patternFill patternType="none"/>
    </fill>
    <fill>
      <patternFill patternType="gray125"/>
    </fill>
    <fill>
      <patternFill patternType="solid">
        <fgColor theme="3"/>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0"/>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cellStyleXfs>
  <cellXfs count="151">
    <xf numFmtId="0" fontId="0" fillId="0" borderId="0" xfId="0"/>
    <xf numFmtId="0" fontId="6" fillId="0" borderId="0" xfId="0" applyFont="1" applyAlignment="1">
      <alignment vertical="center"/>
    </xf>
    <xf numFmtId="0" fontId="6" fillId="0" borderId="0" xfId="0" applyFont="1" applyFill="1" applyAlignment="1">
      <alignment vertical="center"/>
    </xf>
    <xf numFmtId="0" fontId="11" fillId="0" borderId="0" xfId="0" applyFont="1" applyAlignment="1">
      <alignment vertical="center" readingOrder="2"/>
    </xf>
    <xf numFmtId="0" fontId="11" fillId="0" borderId="0" xfId="0" applyFont="1" applyFill="1" applyAlignment="1">
      <alignment vertical="center"/>
    </xf>
    <xf numFmtId="0" fontId="9" fillId="0" borderId="0" xfId="0" applyFont="1" applyFill="1" applyAlignment="1">
      <alignment vertical="center"/>
    </xf>
    <xf numFmtId="0" fontId="6" fillId="0" borderId="0" xfId="0" applyFont="1" applyAlignment="1">
      <alignment horizontal="right" vertical="center" readingOrder="2"/>
    </xf>
    <xf numFmtId="0" fontId="11" fillId="0" borderId="0" xfId="0" applyFont="1" applyAlignment="1">
      <alignment horizontal="right" vertical="center" readingOrder="2"/>
    </xf>
    <xf numFmtId="0" fontId="11" fillId="0" borderId="0" xfId="0" applyFont="1" applyAlignment="1">
      <alignment vertical="center"/>
    </xf>
    <xf numFmtId="3"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3" applyFont="1" applyBorder="1" applyAlignment="1">
      <alignment horizontal="center" vertical="center" wrapText="1"/>
    </xf>
    <xf numFmtId="0" fontId="9" fillId="0" borderId="1" xfId="4" applyFont="1" applyFill="1" applyBorder="1" applyAlignment="1">
      <alignment vertical="center" wrapText="1"/>
    </xf>
    <xf numFmtId="3" fontId="6"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6" fillId="0" borderId="1" xfId="0" applyFont="1" applyBorder="1" applyAlignment="1">
      <alignment horizontal="right" vertical="center" wrapText="1"/>
    </xf>
    <xf numFmtId="0" fontId="6" fillId="0" borderId="1" xfId="0" applyFont="1" applyBorder="1" applyAlignment="1">
      <alignment horizontal="center" vertical="center" wrapText="1"/>
    </xf>
    <xf numFmtId="9" fontId="6" fillId="0" borderId="1" xfId="2"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9" fontId="9" fillId="0" borderId="1" xfId="2" applyFont="1" applyFill="1" applyBorder="1" applyAlignment="1">
      <alignment horizontal="center" vertical="center" wrapText="1"/>
    </xf>
    <xf numFmtId="0" fontId="14" fillId="0" borderId="0" xfId="0" applyFont="1" applyBorder="1" applyAlignment="1">
      <alignment horizontal="right" vertical="center" readingOrder="2"/>
    </xf>
    <xf numFmtId="0" fontId="6" fillId="0" borderId="0" xfId="0" applyFont="1" applyAlignment="1">
      <alignment horizontal="center" vertical="center"/>
    </xf>
    <xf numFmtId="0" fontId="9" fillId="0" borderId="1" xfId="0" applyFont="1" applyBorder="1" applyAlignment="1">
      <alignment horizontal="center" vertical="center" wrapText="1"/>
    </xf>
    <xf numFmtId="0" fontId="6" fillId="0" borderId="1" xfId="0" applyFont="1" applyFill="1" applyBorder="1" applyAlignment="1">
      <alignment vertical="center" wrapText="1"/>
    </xf>
    <xf numFmtId="0" fontId="6" fillId="0" borderId="1" xfId="4" applyFont="1" applyFill="1" applyBorder="1" applyAlignment="1">
      <alignment vertical="center" wrapText="1"/>
    </xf>
    <xf numFmtId="0" fontId="6" fillId="0" borderId="1" xfId="4" applyFont="1" applyFill="1" applyBorder="1" applyAlignment="1">
      <alignment horizontal="center" vertical="center" wrapText="1"/>
    </xf>
    <xf numFmtId="0" fontId="6" fillId="0" borderId="1" xfId="4" applyFont="1" applyBorder="1" applyAlignment="1">
      <alignment vertical="center" wrapText="1"/>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right" vertical="center" wrapText="1"/>
    </xf>
    <xf numFmtId="0" fontId="6" fillId="0" borderId="1" xfId="0" applyFont="1" applyFill="1" applyBorder="1" applyAlignment="1">
      <alignment horizontal="center" vertical="center"/>
    </xf>
    <xf numFmtId="0" fontId="6" fillId="0" borderId="1" xfId="4" applyFont="1" applyFill="1" applyBorder="1" applyAlignment="1">
      <alignment vertical="center"/>
    </xf>
    <xf numFmtId="0" fontId="6" fillId="0" borderId="1" xfId="4" applyFont="1" applyBorder="1" applyAlignment="1">
      <alignment horizontal="right" vertical="center"/>
    </xf>
    <xf numFmtId="0" fontId="6" fillId="0" borderId="1" xfId="4" applyFont="1" applyFill="1" applyBorder="1" applyAlignment="1">
      <alignment horizontal="right" vertical="center"/>
    </xf>
    <xf numFmtId="0" fontId="7" fillId="2" borderId="1" xfId="0" applyFont="1" applyFill="1" applyBorder="1" applyAlignment="1">
      <alignment vertical="center" wrapText="1"/>
    </xf>
    <xf numFmtId="0" fontId="7" fillId="2" borderId="1" xfId="0" applyFont="1" applyFill="1" applyBorder="1" applyAlignment="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3" borderId="1" xfId="3" applyFont="1" applyFill="1" applyBorder="1" applyAlignment="1">
      <alignment horizontal="right" vertical="center"/>
    </xf>
    <xf numFmtId="0" fontId="8" fillId="3" borderId="1" xfId="3" applyFont="1" applyFill="1" applyBorder="1" applyAlignment="1">
      <alignment horizontal="right" vertical="center" wrapText="1"/>
    </xf>
    <xf numFmtId="0" fontId="5" fillId="4" borderId="1" xfId="3" applyFont="1" applyFill="1" applyBorder="1" applyAlignment="1">
      <alignment horizontal="right" vertical="center" readingOrder="2"/>
    </xf>
    <xf numFmtId="0" fontId="5" fillId="4" borderId="1" xfId="3" applyFont="1" applyFill="1" applyBorder="1" applyAlignment="1">
      <alignment horizontal="right" vertical="center" wrapText="1" readingOrder="2"/>
    </xf>
    <xf numFmtId="0" fontId="6" fillId="0" borderId="1" xfId="3" applyFont="1" applyFill="1" applyBorder="1" applyAlignment="1">
      <alignment horizontal="right" vertical="center"/>
    </xf>
    <xf numFmtId="0" fontId="6" fillId="0" borderId="1" xfId="3" applyFont="1" applyBorder="1" applyAlignment="1">
      <alignment horizontal="right" vertical="center"/>
    </xf>
    <xf numFmtId="0" fontId="6" fillId="0" borderId="1" xfId="4" applyFont="1" applyFill="1" applyBorder="1" applyAlignment="1">
      <alignment horizontal="right" vertical="center" wrapText="1" readingOrder="2"/>
    </xf>
    <xf numFmtId="0" fontId="6" fillId="0" borderId="1" xfId="4" applyFont="1" applyFill="1" applyBorder="1" applyAlignment="1">
      <alignment horizontal="right" vertical="center" readingOrder="2"/>
    </xf>
    <xf numFmtId="3" fontId="9" fillId="0" borderId="1" xfId="1" applyNumberFormat="1" applyFont="1" applyFill="1" applyBorder="1" applyAlignment="1">
      <alignment horizontal="center" vertical="center" wrapText="1"/>
    </xf>
    <xf numFmtId="0" fontId="8" fillId="4" borderId="1" xfId="3" applyFont="1" applyFill="1" applyBorder="1" applyAlignment="1">
      <alignment horizontal="right" vertical="center" readingOrder="2"/>
    </xf>
    <xf numFmtId="0" fontId="8" fillId="4" borderId="1" xfId="3" applyFont="1" applyFill="1" applyBorder="1" applyAlignment="1">
      <alignment horizontal="right" vertical="center" wrapText="1" readingOrder="2"/>
    </xf>
    <xf numFmtId="0" fontId="9" fillId="0" borderId="1" xfId="4" applyFont="1" applyFill="1" applyBorder="1" applyAlignment="1">
      <alignment horizontal="right" vertical="center"/>
    </xf>
    <xf numFmtId="0" fontId="11" fillId="0" borderId="1" xfId="4" applyFont="1" applyFill="1" applyBorder="1" applyAlignment="1">
      <alignment horizontal="right" vertical="center"/>
    </xf>
    <xf numFmtId="0" fontId="11" fillId="0" borderId="1" xfId="4" applyFont="1" applyFill="1" applyBorder="1" applyAlignment="1">
      <alignment horizontal="center" vertical="center" wrapText="1"/>
    </xf>
    <xf numFmtId="0" fontId="9" fillId="0" borderId="1" xfId="4" applyFont="1" applyFill="1" applyBorder="1" applyAlignment="1">
      <alignment horizontal="center" vertical="center" wrapText="1"/>
    </xf>
    <xf numFmtId="3" fontId="9" fillId="0" borderId="1" xfId="0" applyNumberFormat="1" applyFont="1" applyFill="1" applyBorder="1" applyAlignment="1">
      <alignment horizontal="center" vertical="center" wrapText="1" readingOrder="2"/>
    </xf>
    <xf numFmtId="0" fontId="8" fillId="3" borderId="1" xfId="3" applyFont="1" applyFill="1" applyBorder="1" applyAlignment="1">
      <alignment horizontal="right" vertical="center" readingOrder="2"/>
    </xf>
    <xf numFmtId="0" fontId="8" fillId="3" borderId="1" xfId="3" applyFont="1" applyFill="1" applyBorder="1" applyAlignment="1">
      <alignment horizontal="right" vertical="center" wrapText="1" readingOrder="2"/>
    </xf>
    <xf numFmtId="0" fontId="6" fillId="0" borderId="1" xfId="4" applyFont="1" applyFill="1" applyBorder="1" applyAlignment="1">
      <alignment horizontal="center" vertical="center"/>
    </xf>
    <xf numFmtId="0" fontId="9" fillId="0" borderId="1" xfId="4" applyFont="1" applyFill="1" applyBorder="1" applyAlignment="1">
      <alignment horizontal="center" vertical="center"/>
    </xf>
    <xf numFmtId="0" fontId="8" fillId="3" borderId="1" xfId="3" applyFont="1" applyFill="1" applyBorder="1" applyAlignment="1">
      <alignment horizontal="center" vertical="center" readingOrder="2"/>
    </xf>
    <xf numFmtId="0" fontId="8" fillId="4" borderId="1" xfId="3" applyFont="1" applyFill="1" applyBorder="1" applyAlignment="1">
      <alignment horizontal="center" vertical="center" readingOrder="2"/>
    </xf>
    <xf numFmtId="0" fontId="8" fillId="4" borderId="1" xfId="3" applyFont="1" applyFill="1" applyBorder="1" applyAlignment="1">
      <alignment vertical="center" wrapText="1" readingOrder="2"/>
    </xf>
    <xf numFmtId="0" fontId="8" fillId="4" borderId="1" xfId="3" applyFont="1" applyFill="1" applyBorder="1" applyAlignment="1">
      <alignment horizontal="center" vertical="center" wrapText="1" readingOrder="2"/>
    </xf>
    <xf numFmtId="0" fontId="6" fillId="0" borderId="1" xfId="0" applyFont="1" applyFill="1" applyBorder="1" applyAlignment="1">
      <alignment horizontal="right" vertical="center"/>
    </xf>
    <xf numFmtId="4" fontId="6" fillId="0" borderId="1" xfId="0" applyNumberFormat="1" applyFont="1" applyFill="1" applyBorder="1" applyAlignment="1">
      <alignment horizontal="left" vertical="center" wrapText="1"/>
    </xf>
    <xf numFmtId="3" fontId="9" fillId="0" borderId="1" xfId="0" applyNumberFormat="1" applyFont="1" applyFill="1" applyBorder="1" applyAlignment="1">
      <alignment horizontal="center" vertical="center"/>
    </xf>
    <xf numFmtId="0" fontId="8" fillId="4" borderId="1" xfId="3" applyFont="1" applyFill="1" applyBorder="1" applyAlignment="1">
      <alignment vertical="center" readingOrder="2"/>
    </xf>
    <xf numFmtId="0" fontId="6" fillId="0" borderId="1" xfId="4" applyFont="1" applyFill="1" applyBorder="1" applyAlignment="1">
      <alignment vertical="center" readingOrder="2"/>
    </xf>
    <xf numFmtId="0" fontId="6" fillId="0" borderId="1" xfId="0" applyFont="1" applyBorder="1" applyAlignment="1">
      <alignment horizontal="right" vertical="center"/>
    </xf>
    <xf numFmtId="0" fontId="6" fillId="0" borderId="1" xfId="4" applyFont="1" applyBorder="1" applyAlignment="1">
      <alignment horizontal="right" vertical="center" wrapText="1"/>
    </xf>
    <xf numFmtId="3" fontId="9" fillId="5" borderId="1" xfId="0" applyNumberFormat="1" applyFont="1" applyFill="1" applyBorder="1" applyAlignment="1">
      <alignment horizontal="center" vertical="center"/>
    </xf>
    <xf numFmtId="165" fontId="9" fillId="0" borderId="1" xfId="2" applyNumberFormat="1" applyFont="1" applyFill="1" applyBorder="1" applyAlignment="1">
      <alignment horizontal="center" vertical="center" wrapText="1"/>
    </xf>
    <xf numFmtId="3" fontId="9" fillId="0" borderId="1" xfId="2" applyNumberFormat="1" applyFont="1" applyFill="1" applyBorder="1" applyAlignment="1">
      <alignment horizontal="center" vertical="center" wrapText="1"/>
    </xf>
    <xf numFmtId="0" fontId="6" fillId="0" borderId="1" xfId="0" applyFont="1" applyBorder="1" applyAlignment="1">
      <alignment horizontal="center" vertical="center"/>
    </xf>
    <xf numFmtId="0" fontId="9" fillId="0" borderId="1" xfId="0" applyFont="1" applyFill="1" applyBorder="1" applyAlignment="1">
      <alignment horizontal="right" vertical="center"/>
    </xf>
    <xf numFmtId="0" fontId="8" fillId="3" borderId="1" xfId="3" applyFont="1" applyFill="1" applyBorder="1" applyAlignment="1">
      <alignment vertical="center" wrapText="1" readingOrder="2"/>
    </xf>
    <xf numFmtId="0" fontId="9" fillId="0" borderId="1" xfId="4" applyFont="1" applyBorder="1" applyAlignment="1">
      <alignment horizontal="right" vertical="center"/>
    </xf>
    <xf numFmtId="0" fontId="8" fillId="4" borderId="1" xfId="3" applyFont="1" applyFill="1" applyBorder="1" applyAlignment="1">
      <alignment horizontal="right" vertical="center"/>
    </xf>
    <xf numFmtId="0" fontId="8" fillId="4" borderId="1" xfId="3" applyFont="1" applyFill="1" applyBorder="1" applyAlignment="1">
      <alignment horizontal="right" vertical="center" wrapText="1"/>
    </xf>
    <xf numFmtId="0" fontId="8" fillId="4" borderId="1" xfId="3" applyFont="1" applyFill="1" applyBorder="1" applyAlignment="1">
      <alignment horizontal="center" vertical="center"/>
    </xf>
    <xf numFmtId="0" fontId="11" fillId="0" borderId="1" xfId="0" applyFont="1" applyFill="1" applyBorder="1" applyAlignment="1">
      <alignment horizontal="right" vertical="center"/>
    </xf>
    <xf numFmtId="0" fontId="6" fillId="0" borderId="0" xfId="0" applyFont="1" applyAlignment="1">
      <alignment horizontal="right" vertical="center"/>
    </xf>
    <xf numFmtId="165" fontId="9" fillId="0" borderId="1" xfId="2" applyNumberFormat="1" applyFont="1" applyFill="1" applyBorder="1" applyAlignment="1">
      <alignment horizontal="center" vertical="center"/>
    </xf>
    <xf numFmtId="165" fontId="9" fillId="5" borderId="1" xfId="2" applyNumberFormat="1" applyFont="1" applyFill="1" applyBorder="1" applyAlignment="1">
      <alignment horizontal="center" vertical="center" wrapText="1"/>
    </xf>
    <xf numFmtId="0" fontId="5" fillId="0" borderId="0" xfId="0" applyFont="1" applyBorder="1" applyAlignment="1">
      <alignment horizontal="left" vertical="center" readingOrder="2"/>
    </xf>
    <xf numFmtId="0" fontId="5" fillId="0" borderId="0" xfId="0" applyFont="1" applyBorder="1" applyAlignment="1">
      <alignment vertical="center" wrapText="1" readingOrder="2"/>
    </xf>
    <xf numFmtId="0" fontId="7" fillId="2" borderId="1" xfId="0" applyFont="1" applyFill="1" applyBorder="1" applyAlignment="1">
      <alignment horizontal="left" vertical="center" wrapText="1"/>
    </xf>
    <xf numFmtId="0" fontId="8" fillId="3" borderId="1" xfId="3" applyFont="1" applyFill="1" applyBorder="1" applyAlignment="1">
      <alignment horizontal="left" vertical="center"/>
    </xf>
    <xf numFmtId="0" fontId="5" fillId="4" borderId="1" xfId="3" applyFont="1" applyFill="1" applyBorder="1" applyAlignment="1">
      <alignment horizontal="left" vertical="center" readingOrder="2"/>
    </xf>
    <xf numFmtId="0" fontId="6" fillId="0" borderId="1" xfId="4" applyFont="1" applyFill="1" applyBorder="1" applyAlignment="1">
      <alignment horizontal="left" vertical="center" wrapText="1"/>
    </xf>
    <xf numFmtId="0" fontId="8" fillId="4" borderId="1" xfId="3" applyFont="1" applyFill="1" applyBorder="1" applyAlignment="1">
      <alignment horizontal="left" vertical="center" readingOrder="2"/>
    </xf>
    <xf numFmtId="0" fontId="8" fillId="3" borderId="1" xfId="3" applyFont="1" applyFill="1" applyBorder="1" applyAlignment="1">
      <alignment horizontal="left" vertical="center" readingOrder="2"/>
    </xf>
    <xf numFmtId="0" fontId="5" fillId="4" borderId="1" xfId="3" applyFont="1" applyFill="1" applyBorder="1" applyAlignment="1">
      <alignment horizontal="left" vertical="center" readingOrder="1"/>
    </xf>
    <xf numFmtId="0" fontId="6" fillId="0" borderId="1" xfId="3" applyFont="1" applyBorder="1" applyAlignment="1">
      <alignment horizontal="left" vertical="center" wrapText="1"/>
    </xf>
    <xf numFmtId="0" fontId="5" fillId="4" borderId="1" xfId="3" applyFont="1" applyFill="1" applyBorder="1" applyAlignment="1">
      <alignment vertical="center" readingOrder="1"/>
    </xf>
    <xf numFmtId="0" fontId="8" fillId="3" borderId="1" xfId="3" applyFont="1" applyFill="1" applyBorder="1" applyAlignment="1">
      <alignment horizontal="center" vertical="center"/>
    </xf>
    <xf numFmtId="0" fontId="8" fillId="3" borderId="1" xfId="3" applyFont="1" applyFill="1" applyBorder="1" applyAlignment="1">
      <alignment horizontal="left" vertical="center" readingOrder="1"/>
    </xf>
    <xf numFmtId="0" fontId="5" fillId="4" borderId="1" xfId="3" applyFont="1" applyFill="1" applyBorder="1" applyAlignment="1">
      <alignment horizontal="center" vertical="center" readingOrder="2"/>
    </xf>
    <xf numFmtId="0" fontId="6" fillId="0" borderId="1" xfId="0" applyFont="1" applyFill="1" applyBorder="1" applyAlignment="1">
      <alignment horizontal="left" vertical="center" wrapText="1" readingOrder="1"/>
    </xf>
    <xf numFmtId="3" fontId="6" fillId="0" borderId="1" xfId="0" applyNumberFormat="1" applyFont="1" applyFill="1" applyBorder="1" applyAlignment="1">
      <alignment horizontal="left" vertical="center" wrapText="1" readingOrder="1"/>
    </xf>
    <xf numFmtId="0" fontId="10" fillId="0" borderId="1" xfId="0" applyFont="1" applyFill="1" applyBorder="1" applyAlignment="1">
      <alignment horizontal="left" vertical="center" wrapText="1" readingOrder="1"/>
    </xf>
    <xf numFmtId="0" fontId="6" fillId="0" borderId="1" xfId="0" applyFont="1" applyBorder="1" applyAlignment="1">
      <alignment horizontal="left" vertical="center" wrapText="1" readingOrder="1"/>
    </xf>
    <xf numFmtId="0" fontId="8" fillId="4" borderId="1" xfId="3" applyFont="1" applyFill="1" applyBorder="1" applyAlignment="1">
      <alignment horizontal="left" vertical="center" readingOrder="1"/>
    </xf>
    <xf numFmtId="0" fontId="11" fillId="0" borderId="1" xfId="0" applyFont="1" applyFill="1" applyBorder="1" applyAlignment="1">
      <alignment horizontal="left" vertical="center" wrapText="1" readingOrder="1"/>
    </xf>
    <xf numFmtId="3" fontId="11" fillId="0" borderId="1" xfId="0" applyNumberFormat="1" applyFont="1" applyFill="1" applyBorder="1" applyAlignment="1">
      <alignment horizontal="left" vertical="center" wrapText="1" readingOrder="1"/>
    </xf>
    <xf numFmtId="0" fontId="9" fillId="0" borderId="1" xfId="4" applyFont="1" applyFill="1" applyBorder="1" applyAlignment="1">
      <alignment horizontal="left" vertical="center" wrapText="1"/>
    </xf>
    <xf numFmtId="3" fontId="9" fillId="0" borderId="1" xfId="0" applyNumberFormat="1" applyFont="1" applyFill="1" applyBorder="1" applyAlignment="1">
      <alignment horizontal="left" vertical="center" wrapText="1" readingOrder="1"/>
    </xf>
    <xf numFmtId="3" fontId="4" fillId="0" borderId="1" xfId="5" applyNumberFormat="1" applyFill="1" applyBorder="1" applyAlignment="1">
      <alignment horizontal="right" vertical="center" wrapText="1"/>
    </xf>
    <xf numFmtId="0" fontId="9" fillId="0" borderId="1" xfId="0" applyFont="1" applyFill="1" applyBorder="1" applyAlignment="1">
      <alignment horizontal="left" vertical="center" wrapText="1" readingOrder="1"/>
    </xf>
    <xf numFmtId="9" fontId="6" fillId="0" borderId="1" xfId="0" applyNumberFormat="1" applyFont="1" applyFill="1" applyBorder="1" applyAlignment="1">
      <alignment horizontal="left" vertical="center" wrapText="1" readingOrder="1"/>
    </xf>
    <xf numFmtId="0" fontId="6" fillId="0" borderId="0" xfId="0" applyFont="1" applyAlignment="1">
      <alignment vertical="center" wrapText="1"/>
    </xf>
    <xf numFmtId="0" fontId="8" fillId="4" borderId="1" xfId="3" applyFont="1" applyFill="1" applyBorder="1" applyAlignment="1">
      <alignment horizontal="left" vertical="center" wrapText="1" readingOrder="2"/>
    </xf>
    <xf numFmtId="0" fontId="6" fillId="0" borderId="1" xfId="4" applyFont="1" applyBorder="1" applyAlignment="1">
      <alignment horizontal="left" vertical="center" wrapText="1"/>
    </xf>
    <xf numFmtId="0" fontId="6" fillId="0" borderId="1" xfId="4" applyFont="1" applyFill="1" applyBorder="1" applyAlignment="1">
      <alignment horizontal="left" vertical="center" wrapText="1" readingOrder="2"/>
    </xf>
    <xf numFmtId="0" fontId="6" fillId="0" borderId="1" xfId="0" applyFont="1" applyFill="1" applyBorder="1" applyAlignment="1">
      <alignment horizontal="left" vertical="center"/>
    </xf>
    <xf numFmtId="0" fontId="8" fillId="3" borderId="1" xfId="3" applyFont="1" applyFill="1" applyBorder="1" applyAlignment="1">
      <alignment horizontal="center" vertical="center" wrapText="1" readingOrder="2"/>
    </xf>
    <xf numFmtId="0" fontId="9" fillId="0" borderId="1" xfId="4" applyFont="1" applyBorder="1" applyAlignment="1">
      <alignment horizontal="left" vertical="center" wrapText="1"/>
    </xf>
    <xf numFmtId="0" fontId="8" fillId="4" borderId="1" xfId="3" applyFont="1" applyFill="1" applyBorder="1" applyAlignment="1">
      <alignment horizontal="left" vertical="center"/>
    </xf>
    <xf numFmtId="4" fontId="6" fillId="0" borderId="1" xfId="0" applyNumberFormat="1" applyFont="1" applyFill="1" applyBorder="1" applyAlignment="1">
      <alignment horizontal="left" vertical="center" wrapText="1" readingOrder="1"/>
    </xf>
    <xf numFmtId="0" fontId="14" fillId="0" borderId="0" xfId="0" applyFont="1" applyBorder="1" applyAlignment="1">
      <alignment horizontal="left" vertical="center" readingOrder="2"/>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wrapText="1"/>
    </xf>
    <xf numFmtId="3" fontId="6" fillId="0" borderId="1" xfId="0" applyNumberFormat="1" applyFont="1" applyFill="1" applyBorder="1" applyAlignment="1">
      <alignment horizontal="left" vertical="center"/>
    </xf>
    <xf numFmtId="3" fontId="6" fillId="0" borderId="1" xfId="0" applyNumberFormat="1" applyFont="1" applyBorder="1" applyAlignment="1">
      <alignment horizontal="left" vertical="center"/>
    </xf>
    <xf numFmtId="0" fontId="8" fillId="3" borderId="1" xfId="3" applyFont="1" applyFill="1" applyBorder="1" applyAlignment="1">
      <alignment horizontal="left" vertical="center" wrapText="1" readingOrder="2"/>
    </xf>
    <xf numFmtId="3" fontId="9" fillId="0" borderId="1" xfId="0" applyNumberFormat="1" applyFont="1" applyFill="1" applyBorder="1" applyAlignment="1">
      <alignment horizontal="left" vertical="center"/>
    </xf>
    <xf numFmtId="0" fontId="11" fillId="0" borderId="1" xfId="0" applyFont="1" applyFill="1" applyBorder="1" applyAlignment="1">
      <alignment horizontal="left" vertical="center"/>
    </xf>
    <xf numFmtId="0" fontId="6" fillId="0" borderId="0" xfId="0" applyFont="1" applyAlignment="1">
      <alignment horizontal="left" vertical="center"/>
    </xf>
    <xf numFmtId="0" fontId="7" fillId="2" borderId="1" xfId="0" applyFont="1" applyFill="1" applyBorder="1" applyAlignment="1">
      <alignment horizontal="center" vertical="center" wrapText="1" readingOrder="1"/>
    </xf>
    <xf numFmtId="0" fontId="13" fillId="0" borderId="1" xfId="0" applyFont="1" applyBorder="1" applyAlignment="1">
      <alignment horizontal="left" vertical="center" wrapText="1" readingOrder="1"/>
    </xf>
    <xf numFmtId="0" fontId="4" fillId="0" borderId="1" xfId="5" applyFill="1" applyBorder="1" applyAlignment="1">
      <alignment horizontal="center" vertical="center" wrapText="1"/>
    </xf>
    <xf numFmtId="3" fontId="4" fillId="0" borderId="1" xfId="5" applyNumberFormat="1" applyFill="1" applyBorder="1" applyAlignment="1">
      <alignment horizontal="center" vertical="center" wrapText="1" readingOrder="2"/>
    </xf>
    <xf numFmtId="0" fontId="6" fillId="0" borderId="1" xfId="4" applyFont="1" applyFill="1" applyBorder="1" applyAlignment="1">
      <alignment horizontal="left" vertical="center"/>
    </xf>
    <xf numFmtId="3" fontId="9" fillId="0" borderId="1" xfId="0" applyNumberFormat="1" applyFont="1" applyFill="1" applyBorder="1" applyAlignment="1">
      <alignment horizontal="center" vertical="center" wrapText="1" readingOrder="1"/>
    </xf>
    <xf numFmtId="0" fontId="9" fillId="0" borderId="1" xfId="0" applyFont="1" applyFill="1" applyBorder="1" applyAlignment="1">
      <alignment horizontal="left" vertical="center" readingOrder="1"/>
    </xf>
    <xf numFmtId="10" fontId="9" fillId="0" borderId="1" xfId="2" applyNumberFormat="1" applyFont="1" applyFill="1" applyBorder="1" applyAlignment="1">
      <alignment horizontal="center" vertical="center" wrapText="1" readingOrder="2"/>
    </xf>
    <xf numFmtId="3" fontId="9"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9" fontId="9"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readingOrder="2"/>
    </xf>
    <xf numFmtId="3" fontId="9" fillId="0" borderId="1" xfId="0" applyNumberFormat="1" applyFont="1" applyBorder="1" applyAlignment="1">
      <alignment horizontal="center" vertical="center" wrapText="1" readingOrder="2"/>
    </xf>
    <xf numFmtId="0" fontId="16" fillId="0" borderId="0" xfId="0" applyFont="1" applyAlignment="1">
      <alignment horizontal="left" vertical="center" wrapText="1"/>
    </xf>
    <xf numFmtId="3" fontId="9" fillId="0" borderId="1" xfId="0" applyNumberFormat="1" applyFont="1" applyBorder="1" applyAlignment="1">
      <alignment horizontal="center" vertical="center"/>
    </xf>
    <xf numFmtId="0" fontId="15" fillId="0" borderId="0" xfId="0" applyFont="1" applyAlignment="1">
      <alignment horizontal="center"/>
    </xf>
    <xf numFmtId="0" fontId="0" fillId="0" borderId="0" xfId="0" applyAlignment="1">
      <alignment horizontal="right" wrapText="1" readingOrder="2"/>
    </xf>
    <xf numFmtId="0" fontId="0" fillId="0" borderId="0" xfId="0" applyBorder="1" applyAlignment="1">
      <alignment horizontal="left" vertical="top" wrapText="1" readingOrder="1"/>
    </xf>
    <xf numFmtId="0" fontId="0" fillId="0" borderId="0" xfId="0" applyAlignment="1">
      <alignment horizontal="left" vertical="top" wrapText="1" readingOrder="1"/>
    </xf>
  </cellXfs>
  <cellStyles count="6">
    <cellStyle name="Comma" xfId="1" builtinId="3"/>
    <cellStyle name="Normal" xfId="0" builtinId="0"/>
    <cellStyle name="Normal 2" xfId="3" xr:uid="{00000000-0005-0000-0000-000002000000}"/>
    <cellStyle name="Normal 3" xfId="4" xr:uid="{00000000-0005-0000-0000-000003000000}"/>
    <cellStyle name="Percent" xfId="2" builtinId="5"/>
    <cellStyle name="היפר-קישור" xfId="5"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390525</xdr:colOff>
      <xdr:row>0</xdr:row>
      <xdr:rowOff>0</xdr:rowOff>
    </xdr:from>
    <xdr:to>
      <xdr:col>5</xdr:col>
      <xdr:colOff>323850</xdr:colOff>
      <xdr:row>0</xdr:row>
      <xdr:rowOff>895350</xdr:rowOff>
    </xdr:to>
    <xdr:pic>
      <xdr:nvPicPr>
        <xdr:cNvPr id="2" name="תמונה 1" descr="Clearing-Up-he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7925" y="0"/>
          <a:ext cx="1304925" cy="895350"/>
        </a:xfrm>
        <a:prstGeom prst="rect">
          <a:avLst/>
        </a:prstGeom>
        <a:noFill/>
        <a:ln>
          <a:noFill/>
        </a:ln>
      </xdr:spPr>
    </xdr:pic>
    <xdr:clientData/>
  </xdr:twoCellAnchor>
  <xdr:twoCellAnchor>
    <xdr:from>
      <xdr:col>2</xdr:col>
      <xdr:colOff>533400</xdr:colOff>
      <xdr:row>0</xdr:row>
      <xdr:rowOff>666750</xdr:rowOff>
    </xdr:from>
    <xdr:to>
      <xdr:col>6</xdr:col>
      <xdr:colOff>257175</xdr:colOff>
      <xdr:row>1</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905000" y="666750"/>
          <a:ext cx="2466975" cy="4762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r>
            <a:rPr lang="en-US" sz="1200" b="1">
              <a:effectLst/>
              <a:latin typeface="+mn-lt"/>
              <a:ea typeface="+mn-ea"/>
              <a:cs typeface="+mn-cs"/>
            </a:rPr>
            <a:t>MAOF CLEARING HOUSE</a:t>
          </a:r>
          <a:endParaRPr lang="en-US" sz="1200">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02;&#1495;&#1500;&#1511;&#1514;%20&#1504;&#1497;&#1492;&#1493;&#1500;%20&#1505;&#1497;&#1499;&#1493;&#1504;&#1497;&#1501;/&#1502;&#1491;&#1493;&#1512;%20&#1505;&#1497;&#1499;&#1493;&#1504;&#1497;&#1501;%20&#1508;&#1497;&#1504;&#1504;&#1505;&#1497;&#1497;&#1501;%20&#1493;&#1491;&#1497;&#1493;&#1493;&#1495;/&#1492;&#1506;&#1512;&#1499;&#1492;%20&#1506;&#1510;&#1502;&#1497;&#1514;%20PFMI/&#1490;&#1497;&#1500;&#1493;&#1497;%20&#1499;&#1502;&#1493;&#1514;&#1497;/2023/30.6.23/&#1502;&#1505;&#1500;&#1511;&#1514;%20&#1502;&#1506;&#1493;&#1507;/&#1490;&#1497;&#1500;&#1493;&#1497;%20&#1499;&#1502;&#1493;&#1514;&#1497;%20&#1502;&#1506;&#1493;&#1507;%2030.6.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קדמה"/>
      <sheetName val="30.6.23"/>
      <sheetName val="נתונים - בטוחות"/>
      <sheetName val="דרישת ביטחונות וקרן"/>
      <sheetName val="תרחישים קרן"/>
      <sheetName val="נתוני ריכוזיות בטחונות"/>
      <sheetName val="בקרות"/>
      <sheetName val="השוואה לקודם"/>
      <sheetName val="תאור תהליך עבודה"/>
    </sheetNames>
    <sheetDataSet>
      <sheetData sheetId="0" refreshError="1"/>
      <sheetData sheetId="1">
        <row r="8">
          <cell r="F8">
            <v>629244.022</v>
          </cell>
        </row>
      </sheetData>
      <sheetData sheetId="2">
        <row r="11">
          <cell r="C11">
            <v>332387.37052</v>
          </cell>
        </row>
        <row r="14">
          <cell r="C14">
            <v>2176086.5108699999</v>
          </cell>
        </row>
        <row r="21">
          <cell r="C21">
            <v>324784.44445623801</v>
          </cell>
          <cell r="F21">
            <v>1361637.2090527993</v>
          </cell>
        </row>
        <row r="22">
          <cell r="C22">
            <v>296856.65148</v>
          </cell>
          <cell r="F22">
            <v>1245845.6441300001</v>
          </cell>
        </row>
        <row r="38">
          <cell r="R38">
            <v>2539302126.1400003</v>
          </cell>
        </row>
      </sheetData>
      <sheetData sheetId="3">
        <row r="16">
          <cell r="C16">
            <v>79811.615000000005</v>
          </cell>
          <cell r="D16">
            <v>3342120.54</v>
          </cell>
        </row>
        <row r="30">
          <cell r="B30">
            <v>629244.022</v>
          </cell>
        </row>
      </sheetData>
      <sheetData sheetId="4">
        <row r="16">
          <cell r="F16">
            <v>627427203</v>
          </cell>
        </row>
        <row r="17">
          <cell r="F17">
            <v>627427203</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info.tase.co.il/Eng/Statistics/TradingStatistics/Pages/TradeGuideList.aspx" TargetMode="External"/><Relationship Id="rId2" Type="http://schemas.openxmlformats.org/officeDocument/2006/relationships/hyperlink" Target="https://info.tase.co.il/Eng/MarketData/BondCollateral/Pages/BondCollateral.aspx" TargetMode="External"/><Relationship Id="rId1" Type="http://schemas.openxmlformats.org/officeDocument/2006/relationships/hyperlink" Target="https://info.tase.co.il/Eng/tase_clearing_houses/tase_derivatives_ch/Pages/tase_derivatives_ch_collateral_margins.aspx" TargetMode="External"/><Relationship Id="rId5" Type="http://schemas.openxmlformats.org/officeDocument/2006/relationships/printerSettings" Target="../printerSettings/printerSettings2.bin"/><Relationship Id="rId4" Type="http://schemas.openxmlformats.org/officeDocument/2006/relationships/hyperlink" Target="https://info.tase.co.il/Eng/Statistics/TradingStatistics/Pages/TradeGuideLis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
  <sheetViews>
    <sheetView view="pageBreakPreview" zoomScaleNormal="100" zoomScaleSheetLayoutView="100" workbookViewId="0">
      <selection activeCell="A3" sqref="A3:I3"/>
    </sheetView>
  </sheetViews>
  <sheetFormatPr defaultRowHeight="14.25" x14ac:dyDescent="0.2"/>
  <cols>
    <col min="9" max="9" width="9.625" customWidth="1"/>
  </cols>
  <sheetData>
    <row r="1" spans="1:9" ht="87.75" customHeight="1" x14ac:dyDescent="0.25">
      <c r="A1" s="147"/>
      <c r="B1" s="147"/>
      <c r="C1" s="147"/>
      <c r="D1" s="147"/>
      <c r="E1" s="147"/>
      <c r="F1" s="147"/>
      <c r="G1" s="147"/>
      <c r="H1" s="147"/>
      <c r="I1" s="147"/>
    </row>
    <row r="2" spans="1:9" ht="8.25" customHeight="1" x14ac:dyDescent="0.2">
      <c r="A2" s="148"/>
      <c r="B2" s="148"/>
      <c r="C2" s="148"/>
      <c r="D2" s="148"/>
      <c r="E2" s="148"/>
      <c r="F2" s="148"/>
      <c r="G2" s="148"/>
      <c r="H2" s="148"/>
      <c r="I2" s="148"/>
    </row>
    <row r="3" spans="1:9" ht="336.75" customHeight="1" x14ac:dyDescent="0.2">
      <c r="A3" s="149" t="s">
        <v>401</v>
      </c>
      <c r="B3" s="149"/>
      <c r="C3" s="149"/>
      <c r="D3" s="149"/>
      <c r="E3" s="149"/>
      <c r="F3" s="149"/>
      <c r="G3" s="149"/>
      <c r="H3" s="149"/>
      <c r="I3" s="149"/>
    </row>
    <row r="4" spans="1:9" ht="276" customHeight="1" x14ac:dyDescent="0.2">
      <c r="A4" s="150" t="s">
        <v>400</v>
      </c>
      <c r="B4" s="150"/>
      <c r="C4" s="150"/>
      <c r="D4" s="150"/>
      <c r="E4" s="150"/>
      <c r="F4" s="150"/>
      <c r="G4" s="150"/>
      <c r="H4" s="150"/>
      <c r="I4" s="150"/>
    </row>
  </sheetData>
  <mergeCells count="4">
    <mergeCell ref="A1:I1"/>
    <mergeCell ref="A2:I2"/>
    <mergeCell ref="A3:I3"/>
    <mergeCell ref="A4:I4"/>
  </mergeCells>
  <pageMargins left="0.7" right="0.7"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1"/>
  <sheetViews>
    <sheetView showGridLines="0" tabSelected="1" zoomScale="70" zoomScaleNormal="70" workbookViewId="0">
      <pane ySplit="2" topLeftCell="A108" activePane="bottomLeft" state="frozen"/>
      <selection activeCell="A4" sqref="A4:I4"/>
      <selection pane="bottomLeft" activeCell="G114" sqref="G114"/>
    </sheetView>
  </sheetViews>
  <sheetFormatPr defaultColWidth="9" defaultRowHeight="15" x14ac:dyDescent="0.2"/>
  <cols>
    <col min="1" max="1" width="12" style="84" customWidth="1"/>
    <col min="2" max="2" width="130" style="1" customWidth="1"/>
    <col min="3" max="3" width="32.25" style="1" customWidth="1"/>
    <col min="4" max="4" width="20.375" style="25" customWidth="1"/>
    <col min="5" max="5" width="12" style="1" customWidth="1"/>
    <col min="6" max="6" width="17.875" style="8" customWidth="1"/>
    <col min="7" max="7" width="102.5" style="130" customWidth="1"/>
    <col min="8" max="16384" width="9" style="1"/>
  </cols>
  <sheetData>
    <row r="1" spans="1:7" ht="20.25" customHeight="1" x14ac:dyDescent="0.2">
      <c r="A1" s="87" t="s">
        <v>404</v>
      </c>
      <c r="B1" s="88"/>
      <c r="C1" s="24"/>
      <c r="D1" s="24"/>
      <c r="E1" s="24"/>
      <c r="F1" s="24"/>
      <c r="G1" s="122"/>
    </row>
    <row r="2" spans="1:7" s="25" customFormat="1" ht="37.15" customHeight="1" x14ac:dyDescent="0.2">
      <c r="A2" s="89" t="s">
        <v>149</v>
      </c>
      <c r="B2" s="38" t="s">
        <v>150</v>
      </c>
      <c r="C2" s="39"/>
      <c r="D2" s="40" t="s">
        <v>212</v>
      </c>
      <c r="E2" s="41" t="s">
        <v>213</v>
      </c>
      <c r="F2" s="41" t="s">
        <v>354</v>
      </c>
      <c r="G2" s="131" t="s">
        <v>214</v>
      </c>
    </row>
    <row r="3" spans="1:7" ht="25.15" customHeight="1" x14ac:dyDescent="0.2">
      <c r="A3" s="90" t="s">
        <v>151</v>
      </c>
      <c r="B3" s="43"/>
      <c r="C3" s="42"/>
      <c r="D3" s="98"/>
      <c r="E3" s="42"/>
      <c r="F3" s="42"/>
      <c r="G3" s="99"/>
    </row>
    <row r="4" spans="1:7" ht="25.15" customHeight="1" x14ac:dyDescent="0.2">
      <c r="A4" s="91" t="s">
        <v>152</v>
      </c>
      <c r="B4" s="45"/>
      <c r="C4" s="44"/>
      <c r="D4" s="100"/>
      <c r="E4" s="44"/>
      <c r="F4" s="44"/>
      <c r="G4" s="95"/>
    </row>
    <row r="5" spans="1:7" ht="62.25" customHeight="1" x14ac:dyDescent="0.2">
      <c r="A5" s="46" t="s">
        <v>0</v>
      </c>
      <c r="B5" s="28" t="s">
        <v>153</v>
      </c>
      <c r="C5" s="35"/>
      <c r="D5" s="29" t="s">
        <v>215</v>
      </c>
      <c r="E5" s="32" t="s">
        <v>216</v>
      </c>
      <c r="F5" s="139">
        <v>7500</v>
      </c>
      <c r="G5" s="101" t="s">
        <v>227</v>
      </c>
    </row>
    <row r="6" spans="1:7" ht="59.25" customHeight="1" x14ac:dyDescent="0.2">
      <c r="A6" s="46" t="s">
        <v>1</v>
      </c>
      <c r="B6" s="28" t="s">
        <v>154</v>
      </c>
      <c r="C6" s="28"/>
      <c r="D6" s="29" t="s">
        <v>215</v>
      </c>
      <c r="E6" s="32" t="s">
        <v>216</v>
      </c>
      <c r="F6" s="140" t="s">
        <v>13</v>
      </c>
      <c r="G6" s="101"/>
    </row>
    <row r="7" spans="1:7" ht="49.35" customHeight="1" x14ac:dyDescent="0.2">
      <c r="A7" s="46" t="s">
        <v>2</v>
      </c>
      <c r="B7" s="28" t="s">
        <v>155</v>
      </c>
      <c r="C7" s="28"/>
      <c r="D7" s="29" t="s">
        <v>215</v>
      </c>
      <c r="E7" s="32" t="s">
        <v>216</v>
      </c>
      <c r="F7" s="140" t="s">
        <v>13</v>
      </c>
      <c r="G7" s="101"/>
    </row>
    <row r="8" spans="1:7" ht="49.15" customHeight="1" x14ac:dyDescent="0.2">
      <c r="A8" s="46" t="s">
        <v>3</v>
      </c>
      <c r="B8" s="28" t="s">
        <v>156</v>
      </c>
      <c r="C8" s="28"/>
      <c r="D8" s="29" t="s">
        <v>215</v>
      </c>
      <c r="E8" s="32" t="s">
        <v>216</v>
      </c>
      <c r="F8" s="139">
        <f>'[1]דרישת ביטחונות וקרן'!B30</f>
        <v>629244.022</v>
      </c>
      <c r="G8" s="102"/>
    </row>
    <row r="9" spans="1:7" ht="49.15" customHeight="1" x14ac:dyDescent="0.2">
      <c r="A9" s="46" t="s">
        <v>4</v>
      </c>
      <c r="B9" s="28" t="s">
        <v>157</v>
      </c>
      <c r="C9" s="28"/>
      <c r="D9" s="29" t="s">
        <v>215</v>
      </c>
      <c r="E9" s="32" t="s">
        <v>216</v>
      </c>
      <c r="F9" s="139">
        <f>'[1]30.6.23'!F8</f>
        <v>629244.022</v>
      </c>
      <c r="G9" s="102"/>
    </row>
    <row r="10" spans="1:7" ht="49.15" customHeight="1" x14ac:dyDescent="0.2">
      <c r="A10" s="46" t="s">
        <v>5</v>
      </c>
      <c r="B10" s="28" t="s">
        <v>158</v>
      </c>
      <c r="C10" s="28"/>
      <c r="D10" s="29" t="s">
        <v>215</v>
      </c>
      <c r="E10" s="32" t="s">
        <v>216</v>
      </c>
      <c r="F10" s="140" t="s">
        <v>13</v>
      </c>
      <c r="G10" s="103"/>
    </row>
    <row r="11" spans="1:7" ht="49.15" customHeight="1" x14ac:dyDescent="0.2">
      <c r="A11" s="46" t="s">
        <v>6</v>
      </c>
      <c r="B11" s="28" t="s">
        <v>159</v>
      </c>
      <c r="C11" s="28"/>
      <c r="D11" s="29" t="s">
        <v>215</v>
      </c>
      <c r="E11" s="32" t="s">
        <v>216</v>
      </c>
      <c r="F11" s="140" t="s">
        <v>13</v>
      </c>
      <c r="G11" s="103"/>
    </row>
    <row r="12" spans="1:7" ht="49.15" customHeight="1" x14ac:dyDescent="0.2">
      <c r="A12" s="46" t="s">
        <v>7</v>
      </c>
      <c r="B12" s="28" t="s">
        <v>160</v>
      </c>
      <c r="C12" s="28"/>
      <c r="D12" s="29" t="s">
        <v>215</v>
      </c>
      <c r="E12" s="32" t="s">
        <v>217</v>
      </c>
      <c r="F12" s="140" t="s">
        <v>13</v>
      </c>
      <c r="G12" s="103"/>
    </row>
    <row r="13" spans="1:7" ht="49.15" customHeight="1" x14ac:dyDescent="0.2">
      <c r="A13" s="46" t="s">
        <v>8</v>
      </c>
      <c r="B13" s="28" t="s">
        <v>161</v>
      </c>
      <c r="C13" s="28"/>
      <c r="D13" s="29" t="s">
        <v>215</v>
      </c>
      <c r="E13" s="32" t="s">
        <v>217</v>
      </c>
      <c r="F13" s="74">
        <v>1</v>
      </c>
      <c r="G13" s="103"/>
    </row>
    <row r="14" spans="1:7" ht="49.15" customHeight="1" x14ac:dyDescent="0.2">
      <c r="A14" s="46" t="s">
        <v>9</v>
      </c>
      <c r="B14" s="28" t="s">
        <v>162</v>
      </c>
      <c r="C14" s="28"/>
      <c r="D14" s="29" t="s">
        <v>215</v>
      </c>
      <c r="E14" s="32" t="s">
        <v>216</v>
      </c>
      <c r="F14" s="140" t="s">
        <v>13</v>
      </c>
      <c r="G14" s="103"/>
    </row>
    <row r="15" spans="1:7" ht="25.15" customHeight="1" x14ac:dyDescent="0.2">
      <c r="A15" s="44" t="s">
        <v>10</v>
      </c>
      <c r="B15" s="45"/>
      <c r="C15" s="44"/>
      <c r="D15" s="100"/>
      <c r="E15" s="44"/>
      <c r="F15" s="44"/>
      <c r="G15" s="95"/>
    </row>
    <row r="16" spans="1:7" ht="25.15" customHeight="1" x14ac:dyDescent="0.2">
      <c r="A16" s="47" t="s">
        <v>11</v>
      </c>
      <c r="B16" s="48" t="s">
        <v>12</v>
      </c>
      <c r="C16" s="49"/>
      <c r="D16" s="29" t="s">
        <v>218</v>
      </c>
      <c r="E16" s="20"/>
      <c r="F16" s="11" t="s">
        <v>13</v>
      </c>
      <c r="G16" s="104" t="s">
        <v>228</v>
      </c>
    </row>
    <row r="17" spans="1:7" ht="25.15" customHeight="1" x14ac:dyDescent="0.2">
      <c r="A17" s="91" t="s">
        <v>163</v>
      </c>
      <c r="B17" s="45"/>
      <c r="C17" s="44"/>
      <c r="D17" s="100"/>
      <c r="E17" s="44"/>
      <c r="F17" s="44"/>
      <c r="G17" s="95"/>
    </row>
    <row r="18" spans="1:7" s="2" customFormat="1" ht="46.15" customHeight="1" x14ac:dyDescent="0.2">
      <c r="A18" s="37" t="s">
        <v>14</v>
      </c>
      <c r="B18" s="28" t="s">
        <v>164</v>
      </c>
      <c r="C18" s="28" t="s">
        <v>219</v>
      </c>
      <c r="D18" s="29" t="s">
        <v>215</v>
      </c>
      <c r="E18" s="32" t="s">
        <v>216</v>
      </c>
      <c r="F18" s="50">
        <f>+'[1]נתונים - בטוחות'!C11</f>
        <v>332387.37052</v>
      </c>
      <c r="G18" s="101"/>
    </row>
    <row r="19" spans="1:7" s="2" customFormat="1" ht="46.15" customHeight="1" x14ac:dyDescent="0.2">
      <c r="A19" s="37" t="s">
        <v>14</v>
      </c>
      <c r="B19" s="28" t="s">
        <v>164</v>
      </c>
      <c r="C19" s="28" t="s">
        <v>220</v>
      </c>
      <c r="D19" s="29" t="s">
        <v>215</v>
      </c>
      <c r="E19" s="32" t="s">
        <v>216</v>
      </c>
      <c r="F19" s="50">
        <f>+F18</f>
        <v>332387.37052</v>
      </c>
      <c r="G19" s="101"/>
    </row>
    <row r="20" spans="1:7" s="2" customFormat="1" ht="46.15" customHeight="1" x14ac:dyDescent="0.2">
      <c r="A20" s="37" t="s">
        <v>15</v>
      </c>
      <c r="B20" s="28" t="s">
        <v>165</v>
      </c>
      <c r="C20" s="28" t="s">
        <v>219</v>
      </c>
      <c r="D20" s="29" t="s">
        <v>215</v>
      </c>
      <c r="E20" s="32" t="s">
        <v>216</v>
      </c>
      <c r="F20" s="140" t="s">
        <v>13</v>
      </c>
      <c r="G20" s="101"/>
    </row>
    <row r="21" spans="1:7" s="2" customFormat="1" ht="46.15" customHeight="1" x14ac:dyDescent="0.2">
      <c r="A21" s="37" t="s">
        <v>15</v>
      </c>
      <c r="B21" s="28" t="s">
        <v>166</v>
      </c>
      <c r="C21" s="28" t="s">
        <v>220</v>
      </c>
      <c r="D21" s="29" t="s">
        <v>215</v>
      </c>
      <c r="E21" s="32" t="s">
        <v>216</v>
      </c>
      <c r="F21" s="140" t="s">
        <v>13</v>
      </c>
      <c r="G21" s="101"/>
    </row>
    <row r="22" spans="1:7" s="2" customFormat="1" ht="46.15" customHeight="1" x14ac:dyDescent="0.2">
      <c r="A22" s="37" t="s">
        <v>16</v>
      </c>
      <c r="B22" s="28" t="s">
        <v>167</v>
      </c>
      <c r="C22" s="28" t="s">
        <v>219</v>
      </c>
      <c r="D22" s="29" t="s">
        <v>215</v>
      </c>
      <c r="E22" s="32" t="s">
        <v>216</v>
      </c>
      <c r="F22" s="50">
        <f>F5</f>
        <v>7500</v>
      </c>
      <c r="G22" s="101"/>
    </row>
    <row r="23" spans="1:7" s="2" customFormat="1" ht="46.15" customHeight="1" x14ac:dyDescent="0.2">
      <c r="A23" s="37" t="s">
        <v>16</v>
      </c>
      <c r="B23" s="28" t="s">
        <v>168</v>
      </c>
      <c r="C23" s="28" t="s">
        <v>220</v>
      </c>
      <c r="D23" s="29" t="s">
        <v>215</v>
      </c>
      <c r="E23" s="32" t="s">
        <v>216</v>
      </c>
      <c r="F23" s="50">
        <f>F5</f>
        <v>7500</v>
      </c>
      <c r="G23" s="101"/>
    </row>
    <row r="24" spans="1:7" s="2" customFormat="1" ht="46.15" customHeight="1" x14ac:dyDescent="0.2">
      <c r="A24" s="37" t="s">
        <v>169</v>
      </c>
      <c r="B24" s="28" t="s">
        <v>170</v>
      </c>
      <c r="C24" s="28" t="s">
        <v>219</v>
      </c>
      <c r="D24" s="29" t="s">
        <v>215</v>
      </c>
      <c r="E24" s="32" t="s">
        <v>216</v>
      </c>
      <c r="F24" s="141" t="s">
        <v>13</v>
      </c>
      <c r="G24" s="101"/>
    </row>
    <row r="25" spans="1:7" s="2" customFormat="1" ht="46.15" customHeight="1" x14ac:dyDescent="0.2">
      <c r="A25" s="37" t="s">
        <v>169</v>
      </c>
      <c r="B25" s="28" t="s">
        <v>171</v>
      </c>
      <c r="C25" s="28" t="s">
        <v>220</v>
      </c>
      <c r="D25" s="29" t="s">
        <v>215</v>
      </c>
      <c r="E25" s="32" t="s">
        <v>216</v>
      </c>
      <c r="F25" s="141" t="s">
        <v>13</v>
      </c>
      <c r="G25" s="101"/>
    </row>
    <row r="26" spans="1:7" s="2" customFormat="1" ht="46.15" customHeight="1" x14ac:dyDescent="0.2">
      <c r="A26" s="37" t="s">
        <v>17</v>
      </c>
      <c r="B26" s="92" t="s">
        <v>172</v>
      </c>
      <c r="C26" s="28" t="s">
        <v>219</v>
      </c>
      <c r="D26" s="29" t="s">
        <v>215</v>
      </c>
      <c r="E26" s="32" t="s">
        <v>216</v>
      </c>
      <c r="F26" s="50">
        <f>'[1]נתונים - בטוחות'!C21</f>
        <v>324784.44445623801</v>
      </c>
      <c r="G26" s="102"/>
    </row>
    <row r="27" spans="1:7" s="2" customFormat="1" ht="46.15" customHeight="1" x14ac:dyDescent="0.2">
      <c r="A27" s="37" t="s">
        <v>17</v>
      </c>
      <c r="B27" s="92" t="s">
        <v>173</v>
      </c>
      <c r="C27" s="28" t="s">
        <v>220</v>
      </c>
      <c r="D27" s="29" t="s">
        <v>215</v>
      </c>
      <c r="E27" s="32" t="s">
        <v>216</v>
      </c>
      <c r="F27" s="50">
        <f>'[1]נתונים - בטוחות'!C22</f>
        <v>296856.65148</v>
      </c>
      <c r="G27" s="101"/>
    </row>
    <row r="28" spans="1:7" s="2" customFormat="1" ht="46.15" customHeight="1" x14ac:dyDescent="0.2">
      <c r="A28" s="37" t="s">
        <v>18</v>
      </c>
      <c r="B28" s="92" t="s">
        <v>174</v>
      </c>
      <c r="C28" s="28" t="s">
        <v>219</v>
      </c>
      <c r="D28" s="29" t="s">
        <v>215</v>
      </c>
      <c r="E28" s="32" t="s">
        <v>216</v>
      </c>
      <c r="F28" s="17" t="s">
        <v>13</v>
      </c>
      <c r="G28" s="101"/>
    </row>
    <row r="29" spans="1:7" s="2" customFormat="1" ht="46.15" customHeight="1" x14ac:dyDescent="0.2">
      <c r="A29" s="37" t="s">
        <v>18</v>
      </c>
      <c r="B29" s="92" t="s">
        <v>175</v>
      </c>
      <c r="C29" s="28" t="s">
        <v>220</v>
      </c>
      <c r="D29" s="29" t="s">
        <v>215</v>
      </c>
      <c r="E29" s="32" t="s">
        <v>216</v>
      </c>
      <c r="F29" s="17" t="s">
        <v>13</v>
      </c>
      <c r="G29" s="101"/>
    </row>
    <row r="30" spans="1:7" s="2" customFormat="1" ht="46.15" customHeight="1" x14ac:dyDescent="0.2">
      <c r="A30" s="37" t="s">
        <v>19</v>
      </c>
      <c r="B30" s="92" t="s">
        <v>176</v>
      </c>
      <c r="C30" s="28" t="s">
        <v>219</v>
      </c>
      <c r="D30" s="29" t="s">
        <v>215</v>
      </c>
      <c r="E30" s="32" t="s">
        <v>216</v>
      </c>
      <c r="F30" s="17" t="s">
        <v>13</v>
      </c>
      <c r="G30" s="101"/>
    </row>
    <row r="31" spans="1:7" s="2" customFormat="1" ht="46.15" customHeight="1" x14ac:dyDescent="0.2">
      <c r="A31" s="37" t="s">
        <v>19</v>
      </c>
      <c r="B31" s="92" t="s">
        <v>177</v>
      </c>
      <c r="C31" s="28" t="s">
        <v>220</v>
      </c>
      <c r="D31" s="29" t="s">
        <v>215</v>
      </c>
      <c r="E31" s="32" t="s">
        <v>216</v>
      </c>
      <c r="F31" s="17" t="s">
        <v>13</v>
      </c>
      <c r="G31" s="101"/>
    </row>
    <row r="32" spans="1:7" s="2" customFormat="1" ht="46.15" customHeight="1" x14ac:dyDescent="0.2">
      <c r="A32" s="37" t="s">
        <v>20</v>
      </c>
      <c r="B32" s="92" t="s">
        <v>178</v>
      </c>
      <c r="C32" s="28" t="s">
        <v>219</v>
      </c>
      <c r="D32" s="29" t="s">
        <v>215</v>
      </c>
      <c r="E32" s="32" t="s">
        <v>216</v>
      </c>
      <c r="F32" s="17" t="s">
        <v>13</v>
      </c>
      <c r="G32" s="101"/>
    </row>
    <row r="33" spans="1:7" s="2" customFormat="1" ht="46.15" customHeight="1" x14ac:dyDescent="0.2">
      <c r="A33" s="37" t="s">
        <v>20</v>
      </c>
      <c r="B33" s="92" t="s">
        <v>179</v>
      </c>
      <c r="C33" s="28" t="s">
        <v>220</v>
      </c>
      <c r="D33" s="29" t="s">
        <v>215</v>
      </c>
      <c r="E33" s="32" t="s">
        <v>216</v>
      </c>
      <c r="F33" s="17" t="s">
        <v>13</v>
      </c>
      <c r="G33" s="101"/>
    </row>
    <row r="34" spans="1:7" s="2" customFormat="1" ht="46.15" customHeight="1" x14ac:dyDescent="0.2">
      <c r="A34" s="37" t="s">
        <v>21</v>
      </c>
      <c r="B34" s="92" t="s">
        <v>180</v>
      </c>
      <c r="C34" s="28" t="s">
        <v>219</v>
      </c>
      <c r="D34" s="29" t="s">
        <v>215</v>
      </c>
      <c r="E34" s="32" t="s">
        <v>216</v>
      </c>
      <c r="F34" s="17" t="s">
        <v>13</v>
      </c>
      <c r="G34" s="101"/>
    </row>
    <row r="35" spans="1:7" s="2" customFormat="1" ht="46.15" customHeight="1" x14ac:dyDescent="0.2">
      <c r="A35" s="37" t="s">
        <v>21</v>
      </c>
      <c r="B35" s="92" t="s">
        <v>181</v>
      </c>
      <c r="C35" s="28" t="s">
        <v>220</v>
      </c>
      <c r="D35" s="29" t="s">
        <v>215</v>
      </c>
      <c r="E35" s="32" t="s">
        <v>216</v>
      </c>
      <c r="F35" s="17" t="s">
        <v>13</v>
      </c>
      <c r="G35" s="101"/>
    </row>
    <row r="36" spans="1:7" s="2" customFormat="1" ht="46.15" customHeight="1" x14ac:dyDescent="0.2">
      <c r="A36" s="37" t="s">
        <v>22</v>
      </c>
      <c r="B36" s="92" t="s">
        <v>182</v>
      </c>
      <c r="C36" s="28" t="s">
        <v>219</v>
      </c>
      <c r="D36" s="29" t="s">
        <v>215</v>
      </c>
      <c r="E36" s="32" t="s">
        <v>216</v>
      </c>
      <c r="F36" s="17" t="s">
        <v>13</v>
      </c>
      <c r="G36" s="101"/>
    </row>
    <row r="37" spans="1:7" s="2" customFormat="1" ht="46.15" customHeight="1" x14ac:dyDescent="0.2">
      <c r="A37" s="37" t="s">
        <v>22</v>
      </c>
      <c r="B37" s="92" t="s">
        <v>183</v>
      </c>
      <c r="C37" s="28" t="s">
        <v>220</v>
      </c>
      <c r="D37" s="29" t="s">
        <v>215</v>
      </c>
      <c r="E37" s="32" t="s">
        <v>216</v>
      </c>
      <c r="F37" s="17" t="s">
        <v>13</v>
      </c>
      <c r="G37" s="101"/>
    </row>
    <row r="38" spans="1:7" s="2" customFormat="1" ht="46.15" customHeight="1" x14ac:dyDescent="0.2">
      <c r="A38" s="37" t="s">
        <v>23</v>
      </c>
      <c r="B38" s="92" t="s">
        <v>184</v>
      </c>
      <c r="C38" s="28" t="s">
        <v>219</v>
      </c>
      <c r="D38" s="29" t="s">
        <v>215</v>
      </c>
      <c r="E38" s="32" t="s">
        <v>216</v>
      </c>
      <c r="F38" s="17" t="s">
        <v>13</v>
      </c>
      <c r="G38" s="101"/>
    </row>
    <row r="39" spans="1:7" s="2" customFormat="1" ht="46.15" customHeight="1" x14ac:dyDescent="0.2">
      <c r="A39" s="37" t="s">
        <v>23</v>
      </c>
      <c r="B39" s="92" t="s">
        <v>184</v>
      </c>
      <c r="C39" s="28" t="s">
        <v>220</v>
      </c>
      <c r="D39" s="29" t="s">
        <v>215</v>
      </c>
      <c r="E39" s="32" t="s">
        <v>216</v>
      </c>
      <c r="F39" s="17" t="s">
        <v>13</v>
      </c>
      <c r="G39" s="101"/>
    </row>
    <row r="40" spans="1:7" s="2" customFormat="1" ht="46.15" customHeight="1" x14ac:dyDescent="0.2">
      <c r="A40" s="37" t="s">
        <v>24</v>
      </c>
      <c r="B40" s="92" t="s">
        <v>185</v>
      </c>
      <c r="C40" s="28" t="s">
        <v>219</v>
      </c>
      <c r="D40" s="29" t="s">
        <v>215</v>
      </c>
      <c r="E40" s="32" t="s">
        <v>216</v>
      </c>
      <c r="F40" s="17" t="s">
        <v>13</v>
      </c>
      <c r="G40" s="101"/>
    </row>
    <row r="41" spans="1:7" s="2" customFormat="1" ht="46.15" customHeight="1" x14ac:dyDescent="0.2">
      <c r="A41" s="37" t="s">
        <v>24</v>
      </c>
      <c r="B41" s="92" t="s">
        <v>186</v>
      </c>
      <c r="C41" s="28" t="s">
        <v>220</v>
      </c>
      <c r="D41" s="29" t="s">
        <v>215</v>
      </c>
      <c r="E41" s="32" t="s">
        <v>216</v>
      </c>
      <c r="F41" s="17" t="s">
        <v>13</v>
      </c>
      <c r="G41" s="101"/>
    </row>
    <row r="42" spans="1:7" s="2" customFormat="1" ht="46.15" customHeight="1" x14ac:dyDescent="0.2">
      <c r="A42" s="37" t="s">
        <v>25</v>
      </c>
      <c r="B42" s="92" t="s">
        <v>187</v>
      </c>
      <c r="C42" s="28" t="s">
        <v>219</v>
      </c>
      <c r="D42" s="29" t="s">
        <v>215</v>
      </c>
      <c r="E42" s="32" t="s">
        <v>216</v>
      </c>
      <c r="F42" s="17" t="s">
        <v>13</v>
      </c>
      <c r="G42" s="101"/>
    </row>
    <row r="43" spans="1:7" s="2" customFormat="1" ht="46.15" customHeight="1" x14ac:dyDescent="0.2">
      <c r="A43" s="37" t="s">
        <v>25</v>
      </c>
      <c r="B43" s="92" t="s">
        <v>188</v>
      </c>
      <c r="C43" s="28" t="s">
        <v>220</v>
      </c>
      <c r="D43" s="29" t="s">
        <v>215</v>
      </c>
      <c r="E43" s="32" t="s">
        <v>216</v>
      </c>
      <c r="F43" s="17" t="s">
        <v>13</v>
      </c>
      <c r="G43" s="101"/>
    </row>
    <row r="44" spans="1:7" s="2" customFormat="1" ht="46.15" customHeight="1" x14ac:dyDescent="0.2">
      <c r="A44" s="37" t="s">
        <v>27</v>
      </c>
      <c r="B44" s="92" t="s">
        <v>186</v>
      </c>
      <c r="C44" s="28" t="s">
        <v>219</v>
      </c>
      <c r="D44" s="29" t="s">
        <v>215</v>
      </c>
      <c r="E44" s="32" t="s">
        <v>216</v>
      </c>
      <c r="F44" s="17" t="s">
        <v>13</v>
      </c>
      <c r="G44" s="101"/>
    </row>
    <row r="45" spans="1:7" s="2" customFormat="1" ht="46.15" customHeight="1" x14ac:dyDescent="0.2">
      <c r="A45" s="37" t="s">
        <v>27</v>
      </c>
      <c r="B45" s="92" t="s">
        <v>189</v>
      </c>
      <c r="C45" s="28" t="s">
        <v>220</v>
      </c>
      <c r="D45" s="29" t="s">
        <v>215</v>
      </c>
      <c r="E45" s="32" t="s">
        <v>216</v>
      </c>
      <c r="F45" s="17" t="s">
        <v>13</v>
      </c>
      <c r="G45" s="101"/>
    </row>
    <row r="46" spans="1:7" s="3" customFormat="1" ht="25.15" customHeight="1" x14ac:dyDescent="0.2">
      <c r="A46" s="93" t="s">
        <v>190</v>
      </c>
      <c r="B46" s="52"/>
      <c r="C46" s="51"/>
      <c r="D46" s="63"/>
      <c r="E46" s="51"/>
      <c r="F46" s="51"/>
      <c r="G46" s="105"/>
    </row>
    <row r="47" spans="1:7" s="4" customFormat="1" ht="49.35" customHeight="1" x14ac:dyDescent="0.2">
      <c r="A47" s="53" t="s">
        <v>28</v>
      </c>
      <c r="B47" s="92" t="s">
        <v>191</v>
      </c>
      <c r="C47" s="54" t="s">
        <v>29</v>
      </c>
      <c r="D47" s="56" t="s">
        <v>218</v>
      </c>
      <c r="E47" s="55" t="s">
        <v>29</v>
      </c>
      <c r="F47" s="26" t="s">
        <v>30</v>
      </c>
      <c r="G47" s="106"/>
    </row>
    <row r="48" spans="1:7" s="4" customFormat="1" ht="49.35" customHeight="1" x14ac:dyDescent="0.2">
      <c r="A48" s="53" t="s">
        <v>31</v>
      </c>
      <c r="B48" s="92" t="s">
        <v>192</v>
      </c>
      <c r="C48" s="54"/>
      <c r="D48" s="56" t="s">
        <v>218</v>
      </c>
      <c r="E48" s="56" t="s">
        <v>221</v>
      </c>
      <c r="F48" s="139">
        <v>3</v>
      </c>
      <c r="G48" s="107"/>
    </row>
    <row r="49" spans="1:7" s="4" customFormat="1" ht="49.35" customHeight="1" x14ac:dyDescent="0.2">
      <c r="A49" s="53" t="s">
        <v>32</v>
      </c>
      <c r="B49" s="92" t="s">
        <v>193</v>
      </c>
      <c r="C49" s="13" t="s">
        <v>222</v>
      </c>
      <c r="D49" s="56" t="s">
        <v>218</v>
      </c>
      <c r="E49" s="32" t="s">
        <v>216</v>
      </c>
      <c r="F49" s="139">
        <f>'[1]תרחישים קרן'!F16/1000</f>
        <v>627427.20299999998</v>
      </c>
      <c r="G49" s="107"/>
    </row>
    <row r="50" spans="1:7" s="4" customFormat="1" ht="49.35" customHeight="1" x14ac:dyDescent="0.2">
      <c r="A50" s="53" t="s">
        <v>32</v>
      </c>
      <c r="B50" s="92" t="s">
        <v>193</v>
      </c>
      <c r="C50" s="108" t="s">
        <v>223</v>
      </c>
      <c r="D50" s="56" t="s">
        <v>218</v>
      </c>
      <c r="E50" s="32" t="s">
        <v>216</v>
      </c>
      <c r="F50" s="139">
        <f>'[1]תרחישים קרן'!F17/1000</f>
        <v>627427.20299999998</v>
      </c>
      <c r="G50" s="107"/>
    </row>
    <row r="51" spans="1:7" s="4" customFormat="1" ht="49.35" customHeight="1" x14ac:dyDescent="0.2">
      <c r="A51" s="53" t="s">
        <v>33</v>
      </c>
      <c r="B51" s="92" t="s">
        <v>194</v>
      </c>
      <c r="C51" s="53"/>
      <c r="D51" s="56" t="s">
        <v>218</v>
      </c>
      <c r="E51" s="56" t="s">
        <v>221</v>
      </c>
      <c r="F51" s="9" t="s">
        <v>13</v>
      </c>
      <c r="G51" s="107"/>
    </row>
    <row r="52" spans="1:7" s="5" customFormat="1" ht="49.35" customHeight="1" x14ac:dyDescent="0.2">
      <c r="A52" s="53" t="s">
        <v>34</v>
      </c>
      <c r="B52" s="92" t="s">
        <v>195</v>
      </c>
      <c r="C52" s="53"/>
      <c r="D52" s="56" t="s">
        <v>218</v>
      </c>
      <c r="E52" s="32" t="s">
        <v>216</v>
      </c>
      <c r="F52" s="57" t="s">
        <v>13</v>
      </c>
      <c r="G52" s="109"/>
    </row>
    <row r="53" spans="1:7" s="4" customFormat="1" ht="49.35" customHeight="1" x14ac:dyDescent="0.2">
      <c r="A53" s="53" t="s">
        <v>35</v>
      </c>
      <c r="B53" s="92" t="s">
        <v>196</v>
      </c>
      <c r="C53" s="13" t="s">
        <v>222</v>
      </c>
      <c r="D53" s="56" t="s">
        <v>218</v>
      </c>
      <c r="E53" s="32" t="s">
        <v>216</v>
      </c>
      <c r="F53" s="57" t="s">
        <v>13</v>
      </c>
      <c r="G53" s="107"/>
    </row>
    <row r="54" spans="1:7" s="4" customFormat="1" ht="49.35" customHeight="1" x14ac:dyDescent="0.2">
      <c r="A54" s="53" t="s">
        <v>35</v>
      </c>
      <c r="B54" s="92" t="s">
        <v>196</v>
      </c>
      <c r="C54" s="108" t="s">
        <v>223</v>
      </c>
      <c r="D54" s="56" t="s">
        <v>218</v>
      </c>
      <c r="E54" s="32" t="s">
        <v>216</v>
      </c>
      <c r="F54" s="57" t="s">
        <v>13</v>
      </c>
      <c r="G54" s="107"/>
    </row>
    <row r="55" spans="1:7" s="4" customFormat="1" ht="49.35" customHeight="1" x14ac:dyDescent="0.2">
      <c r="A55" s="53" t="s">
        <v>36</v>
      </c>
      <c r="B55" s="92" t="s">
        <v>197</v>
      </c>
      <c r="C55" s="13" t="s">
        <v>222</v>
      </c>
      <c r="D55" s="56" t="s">
        <v>218</v>
      </c>
      <c r="E55" s="32" t="s">
        <v>216</v>
      </c>
      <c r="F55" s="57" t="s">
        <v>13</v>
      </c>
      <c r="G55" s="109" t="s">
        <v>229</v>
      </c>
    </row>
    <row r="56" spans="1:7" s="4" customFormat="1" ht="49.35" customHeight="1" x14ac:dyDescent="0.2">
      <c r="A56" s="53" t="s">
        <v>36</v>
      </c>
      <c r="B56" s="92" t="s">
        <v>197</v>
      </c>
      <c r="C56" s="108" t="s">
        <v>223</v>
      </c>
      <c r="D56" s="56" t="s">
        <v>218</v>
      </c>
      <c r="E56" s="32" t="s">
        <v>216</v>
      </c>
      <c r="F56" s="57" t="s">
        <v>13</v>
      </c>
      <c r="G56" s="109" t="s">
        <v>229</v>
      </c>
    </row>
    <row r="57" spans="1:7" s="4" customFormat="1" ht="49.35" customHeight="1" x14ac:dyDescent="0.2">
      <c r="A57" s="53" t="s">
        <v>37</v>
      </c>
      <c r="B57" s="92" t="s">
        <v>198</v>
      </c>
      <c r="C57" s="53"/>
      <c r="D57" s="56" t="s">
        <v>218</v>
      </c>
      <c r="E57" s="56" t="s">
        <v>221</v>
      </c>
      <c r="F57" s="57" t="s">
        <v>13</v>
      </c>
      <c r="G57" s="107"/>
    </row>
    <row r="58" spans="1:7" s="4" customFormat="1" ht="49.35" customHeight="1" x14ac:dyDescent="0.2">
      <c r="A58" s="53" t="s">
        <v>38</v>
      </c>
      <c r="B58" s="92" t="s">
        <v>199</v>
      </c>
      <c r="C58" s="53"/>
      <c r="D58" s="56" t="s">
        <v>218</v>
      </c>
      <c r="E58" s="32" t="s">
        <v>216</v>
      </c>
      <c r="F58" s="57" t="s">
        <v>13</v>
      </c>
      <c r="G58" s="107"/>
    </row>
    <row r="59" spans="1:7" s="4" customFormat="1" ht="49.35" customHeight="1" x14ac:dyDescent="0.2">
      <c r="A59" s="53" t="s">
        <v>39</v>
      </c>
      <c r="B59" s="92" t="s">
        <v>200</v>
      </c>
      <c r="C59" s="13" t="s">
        <v>222</v>
      </c>
      <c r="D59" s="56" t="s">
        <v>218</v>
      </c>
      <c r="E59" s="32" t="s">
        <v>216</v>
      </c>
      <c r="F59" s="57" t="s">
        <v>13</v>
      </c>
      <c r="G59" s="107"/>
    </row>
    <row r="60" spans="1:7" s="4" customFormat="1" ht="49.35" customHeight="1" x14ac:dyDescent="0.2">
      <c r="A60" s="53" t="s">
        <v>39</v>
      </c>
      <c r="B60" s="92" t="s">
        <v>200</v>
      </c>
      <c r="C60" s="108" t="s">
        <v>223</v>
      </c>
      <c r="D60" s="56" t="s">
        <v>218</v>
      </c>
      <c r="E60" s="32" t="s">
        <v>216</v>
      </c>
      <c r="F60" s="57" t="s">
        <v>13</v>
      </c>
      <c r="G60" s="107"/>
    </row>
    <row r="61" spans="1:7" ht="25.15" customHeight="1" x14ac:dyDescent="0.2">
      <c r="A61" s="94" t="s">
        <v>201</v>
      </c>
      <c r="B61" s="59"/>
      <c r="C61" s="58"/>
      <c r="D61" s="62"/>
      <c r="E61" s="58"/>
      <c r="F61" s="58"/>
      <c r="G61" s="99"/>
    </row>
    <row r="62" spans="1:7" ht="25.15" customHeight="1" x14ac:dyDescent="0.2">
      <c r="A62" s="95" t="s">
        <v>202</v>
      </c>
      <c r="B62" s="45"/>
      <c r="C62" s="44"/>
      <c r="D62" s="100"/>
      <c r="E62" s="44"/>
      <c r="F62" s="44"/>
      <c r="G62" s="95"/>
    </row>
    <row r="63" spans="1:7" ht="62.25" customHeight="1" x14ac:dyDescent="0.2">
      <c r="A63" s="19" t="s">
        <v>40</v>
      </c>
      <c r="B63" s="96" t="s">
        <v>203</v>
      </c>
      <c r="C63" s="47"/>
      <c r="D63" s="12" t="s">
        <v>224</v>
      </c>
      <c r="E63" s="26"/>
      <c r="F63" s="11" t="s">
        <v>395</v>
      </c>
      <c r="G63" s="104"/>
    </row>
    <row r="64" spans="1:7" ht="46.35" customHeight="1" x14ac:dyDescent="0.2">
      <c r="A64" s="19" t="s">
        <v>41</v>
      </c>
      <c r="B64" s="96" t="s">
        <v>204</v>
      </c>
      <c r="C64" s="47"/>
      <c r="D64" s="12" t="s">
        <v>224</v>
      </c>
      <c r="E64" s="26" t="s">
        <v>225</v>
      </c>
      <c r="F64" s="133" t="s">
        <v>355</v>
      </c>
      <c r="G64" s="104"/>
    </row>
    <row r="65" spans="1:7" ht="25.15" customHeight="1" x14ac:dyDescent="0.2">
      <c r="A65" s="97" t="s">
        <v>205</v>
      </c>
      <c r="B65" s="45"/>
      <c r="C65" s="44"/>
      <c r="D65" s="100"/>
      <c r="E65" s="44"/>
      <c r="F65" s="44"/>
      <c r="G65" s="95"/>
    </row>
    <row r="66" spans="1:7" ht="46.35" customHeight="1" x14ac:dyDescent="0.2">
      <c r="A66" s="19" t="s">
        <v>42</v>
      </c>
      <c r="B66" s="96" t="s">
        <v>206</v>
      </c>
      <c r="C66" s="47"/>
      <c r="D66" s="12" t="s">
        <v>224</v>
      </c>
      <c r="E66" s="27" t="s">
        <v>225</v>
      </c>
      <c r="F66" s="12" t="s">
        <v>396</v>
      </c>
      <c r="G66" s="111"/>
    </row>
    <row r="67" spans="1:7" ht="25.15" customHeight="1" x14ac:dyDescent="0.2">
      <c r="A67" s="91" t="s">
        <v>207</v>
      </c>
      <c r="B67" s="45"/>
      <c r="C67" s="44"/>
      <c r="D67" s="100"/>
      <c r="E67" s="44"/>
      <c r="F67" s="44"/>
      <c r="G67" s="95"/>
    </row>
    <row r="68" spans="1:7" ht="46.35" customHeight="1" x14ac:dyDescent="0.2">
      <c r="A68" s="33" t="s">
        <v>43</v>
      </c>
      <c r="B68" s="92" t="s">
        <v>208</v>
      </c>
      <c r="C68" s="37"/>
      <c r="D68" s="56" t="s">
        <v>218</v>
      </c>
      <c r="E68" s="32" t="s">
        <v>217</v>
      </c>
      <c r="F68" s="142">
        <v>0.999</v>
      </c>
      <c r="G68" s="112"/>
    </row>
    <row r="69" spans="1:7" ht="46.35" customHeight="1" x14ac:dyDescent="0.2">
      <c r="A69" s="33" t="s">
        <v>44</v>
      </c>
      <c r="B69" s="92" t="s">
        <v>209</v>
      </c>
      <c r="C69" s="37"/>
      <c r="D69" s="56" t="s">
        <v>218</v>
      </c>
      <c r="E69" s="60" t="s">
        <v>221</v>
      </c>
      <c r="F69" s="26">
        <v>3</v>
      </c>
      <c r="G69" s="106"/>
    </row>
    <row r="70" spans="1:7" ht="46.35" customHeight="1" x14ac:dyDescent="0.2">
      <c r="A70" s="33" t="s">
        <v>45</v>
      </c>
      <c r="B70" s="92" t="s">
        <v>210</v>
      </c>
      <c r="C70" s="37"/>
      <c r="D70" s="56" t="s">
        <v>218</v>
      </c>
      <c r="E70" s="32" t="s">
        <v>226</v>
      </c>
      <c r="F70" s="143">
        <v>15</v>
      </c>
      <c r="G70" s="106"/>
    </row>
    <row r="71" spans="1:7" ht="46.35" customHeight="1" x14ac:dyDescent="0.2">
      <c r="A71" s="33" t="s">
        <v>46</v>
      </c>
      <c r="B71" s="92" t="s">
        <v>211</v>
      </c>
      <c r="C71" s="37"/>
      <c r="D71" s="56" t="s">
        <v>218</v>
      </c>
      <c r="E71" s="61" t="s">
        <v>221</v>
      </c>
      <c r="F71" s="144" t="s">
        <v>13</v>
      </c>
      <c r="G71" s="106"/>
    </row>
    <row r="72" spans="1:7" s="6" customFormat="1" ht="20.100000000000001" customHeight="1" x14ac:dyDescent="0.2">
      <c r="A72" s="94" t="s">
        <v>360</v>
      </c>
      <c r="B72" s="58"/>
      <c r="C72" s="58"/>
      <c r="D72" s="62"/>
      <c r="E72" s="58"/>
      <c r="F72" s="58"/>
      <c r="G72" s="94"/>
    </row>
    <row r="73" spans="1:7" s="7" customFormat="1" ht="20.100000000000001" customHeight="1" x14ac:dyDescent="0.2">
      <c r="A73" s="105" t="s">
        <v>357</v>
      </c>
      <c r="B73" s="51"/>
      <c r="C73" s="51"/>
      <c r="D73" s="63"/>
      <c r="E73" s="51"/>
      <c r="F73" s="51"/>
      <c r="G73" s="93"/>
    </row>
    <row r="74" spans="1:7" s="8" customFormat="1" ht="46.35" customHeight="1" x14ac:dyDescent="0.2">
      <c r="A74" s="33" t="s">
        <v>47</v>
      </c>
      <c r="B74" s="92" t="s">
        <v>359</v>
      </c>
      <c r="C74" s="108" t="s">
        <v>361</v>
      </c>
      <c r="D74" s="56" t="s">
        <v>218</v>
      </c>
      <c r="E74" s="32" t="s">
        <v>216</v>
      </c>
      <c r="F74" s="144">
        <f>'[1]דרישת ביטחונות וקרן'!C16</f>
        <v>79811.615000000005</v>
      </c>
      <c r="G74" s="22"/>
    </row>
    <row r="75" spans="1:7" s="8" customFormat="1" ht="46.35" customHeight="1" x14ac:dyDescent="0.2">
      <c r="A75" s="33" t="s">
        <v>47</v>
      </c>
      <c r="B75" s="92" t="s">
        <v>359</v>
      </c>
      <c r="C75" s="108" t="s">
        <v>362</v>
      </c>
      <c r="D75" s="56" t="s">
        <v>218</v>
      </c>
      <c r="E75" s="32" t="s">
        <v>216</v>
      </c>
      <c r="F75" s="144" t="s">
        <v>13</v>
      </c>
      <c r="G75" s="22"/>
    </row>
    <row r="76" spans="1:7" s="8" customFormat="1" ht="46.35" customHeight="1" x14ac:dyDescent="0.2">
      <c r="A76" s="33" t="s">
        <v>47</v>
      </c>
      <c r="B76" s="92" t="s">
        <v>359</v>
      </c>
      <c r="C76" s="108" t="s">
        <v>363</v>
      </c>
      <c r="D76" s="56" t="s">
        <v>218</v>
      </c>
      <c r="E76" s="32" t="s">
        <v>216</v>
      </c>
      <c r="F76" s="144">
        <f>'[1]דרישת ביטחונות וקרן'!D16</f>
        <v>3342120.54</v>
      </c>
      <c r="G76" s="22"/>
    </row>
    <row r="77" spans="1:7" s="8" customFormat="1" ht="46.35" customHeight="1" x14ac:dyDescent="0.2">
      <c r="A77" s="33" t="s">
        <v>47</v>
      </c>
      <c r="B77" s="92" t="s">
        <v>359</v>
      </c>
      <c r="C77" s="108" t="s">
        <v>364</v>
      </c>
      <c r="D77" s="56" t="s">
        <v>218</v>
      </c>
      <c r="E77" s="32" t="s">
        <v>216</v>
      </c>
      <c r="F77" s="144">
        <f>+F76+F74</f>
        <v>3421932.1550000003</v>
      </c>
      <c r="G77" s="22"/>
    </row>
    <row r="78" spans="1:7" s="7" customFormat="1" ht="20.100000000000001" customHeight="1" x14ac:dyDescent="0.2">
      <c r="A78" s="105" t="s">
        <v>358</v>
      </c>
      <c r="B78" s="51"/>
      <c r="C78" s="51"/>
      <c r="D78" s="63"/>
      <c r="E78" s="51"/>
      <c r="F78" s="51"/>
      <c r="G78" s="93"/>
    </row>
    <row r="79" spans="1:7" s="8" customFormat="1" ht="46.35" customHeight="1" x14ac:dyDescent="0.2">
      <c r="A79" s="33" t="s">
        <v>48</v>
      </c>
      <c r="B79" s="92" t="s">
        <v>164</v>
      </c>
      <c r="C79" s="28" t="s">
        <v>219</v>
      </c>
      <c r="D79" s="56" t="s">
        <v>218</v>
      </c>
      <c r="E79" s="32" t="s">
        <v>216</v>
      </c>
      <c r="F79" s="144">
        <f>+'[1]נתונים - בטוחות'!C14</f>
        <v>2176086.5108699999</v>
      </c>
      <c r="G79" s="22"/>
    </row>
    <row r="80" spans="1:7" s="8" customFormat="1" ht="46.35" customHeight="1" x14ac:dyDescent="0.2">
      <c r="A80" s="33" t="s">
        <v>48</v>
      </c>
      <c r="B80" s="92" t="s">
        <v>164</v>
      </c>
      <c r="C80" s="28" t="s">
        <v>220</v>
      </c>
      <c r="D80" s="56" t="s">
        <v>218</v>
      </c>
      <c r="E80" s="32" t="s">
        <v>216</v>
      </c>
      <c r="F80" s="144">
        <f>+F79</f>
        <v>2176086.5108699999</v>
      </c>
      <c r="G80" s="22"/>
    </row>
    <row r="81" spans="1:7" s="4" customFormat="1" ht="46.35" customHeight="1" x14ac:dyDescent="0.2">
      <c r="A81" s="33" t="s">
        <v>49</v>
      </c>
      <c r="B81" s="92" t="s">
        <v>365</v>
      </c>
      <c r="C81" s="28" t="s">
        <v>219</v>
      </c>
      <c r="D81" s="56" t="s">
        <v>218</v>
      </c>
      <c r="E81" s="32" t="s">
        <v>216</v>
      </c>
      <c r="F81" s="57" t="s">
        <v>13</v>
      </c>
      <c r="G81" s="22"/>
    </row>
    <row r="82" spans="1:7" s="4" customFormat="1" ht="46.35" customHeight="1" x14ac:dyDescent="0.2">
      <c r="A82" s="33" t="s">
        <v>49</v>
      </c>
      <c r="B82" s="92" t="s">
        <v>365</v>
      </c>
      <c r="C82" s="28" t="s">
        <v>220</v>
      </c>
      <c r="D82" s="56" t="s">
        <v>218</v>
      </c>
      <c r="E82" s="32" t="s">
        <v>216</v>
      </c>
      <c r="F82" s="57" t="s">
        <v>13</v>
      </c>
      <c r="G82" s="22"/>
    </row>
    <row r="83" spans="1:7" s="4" customFormat="1" ht="46.35" customHeight="1" x14ac:dyDescent="0.2">
      <c r="A83" s="33" t="s">
        <v>50</v>
      </c>
      <c r="B83" s="92" t="s">
        <v>167</v>
      </c>
      <c r="C83" s="28" t="s">
        <v>219</v>
      </c>
      <c r="D83" s="56" t="s">
        <v>218</v>
      </c>
      <c r="E83" s="32" t="s">
        <v>216</v>
      </c>
      <c r="F83" s="57" t="s">
        <v>13</v>
      </c>
      <c r="G83" s="22"/>
    </row>
    <row r="84" spans="1:7" s="4" customFormat="1" ht="46.35" customHeight="1" x14ac:dyDescent="0.2">
      <c r="A84" s="33" t="s">
        <v>50</v>
      </c>
      <c r="B84" s="92" t="s">
        <v>167</v>
      </c>
      <c r="C84" s="28" t="s">
        <v>220</v>
      </c>
      <c r="D84" s="56" t="s">
        <v>218</v>
      </c>
      <c r="E84" s="32" t="s">
        <v>216</v>
      </c>
      <c r="F84" s="57" t="s">
        <v>13</v>
      </c>
      <c r="G84" s="22"/>
    </row>
    <row r="85" spans="1:7" s="4" customFormat="1" ht="46.35" customHeight="1" x14ac:dyDescent="0.2">
      <c r="A85" s="33" t="s">
        <v>51</v>
      </c>
      <c r="B85" s="92" t="s">
        <v>170</v>
      </c>
      <c r="C85" s="28" t="s">
        <v>219</v>
      </c>
      <c r="D85" s="56" t="s">
        <v>218</v>
      </c>
      <c r="E85" s="32" t="s">
        <v>216</v>
      </c>
      <c r="F85" s="57" t="s">
        <v>13</v>
      </c>
      <c r="G85" s="22"/>
    </row>
    <row r="86" spans="1:7" s="4" customFormat="1" ht="46.35" customHeight="1" x14ac:dyDescent="0.2">
      <c r="A86" s="33" t="s">
        <v>51</v>
      </c>
      <c r="B86" s="92" t="s">
        <v>170</v>
      </c>
      <c r="C86" s="28" t="s">
        <v>220</v>
      </c>
      <c r="D86" s="56" t="s">
        <v>218</v>
      </c>
      <c r="E86" s="32" t="s">
        <v>216</v>
      </c>
      <c r="F86" s="57" t="s">
        <v>13</v>
      </c>
      <c r="G86" s="22"/>
    </row>
    <row r="87" spans="1:7" s="4" customFormat="1" ht="46.35" customHeight="1" x14ac:dyDescent="0.2">
      <c r="A87" s="33" t="s">
        <v>52</v>
      </c>
      <c r="B87" s="92" t="s">
        <v>172</v>
      </c>
      <c r="C87" s="28" t="s">
        <v>219</v>
      </c>
      <c r="D87" s="56" t="s">
        <v>218</v>
      </c>
      <c r="E87" s="32" t="s">
        <v>216</v>
      </c>
      <c r="F87" s="144">
        <f>+'[1]נתונים - בטוחות'!F21</f>
        <v>1361637.2090527993</v>
      </c>
      <c r="G87" s="22"/>
    </row>
    <row r="88" spans="1:7" s="4" customFormat="1" ht="46.35" customHeight="1" x14ac:dyDescent="0.2">
      <c r="A88" s="33" t="s">
        <v>52</v>
      </c>
      <c r="B88" s="92" t="s">
        <v>172</v>
      </c>
      <c r="C88" s="28" t="s">
        <v>220</v>
      </c>
      <c r="D88" s="56" t="s">
        <v>218</v>
      </c>
      <c r="E88" s="32" t="s">
        <v>216</v>
      </c>
      <c r="F88" s="144">
        <f>+'[1]נתונים - בטוחות'!F22</f>
        <v>1245845.6441300001</v>
      </c>
      <c r="G88" s="22"/>
    </row>
    <row r="89" spans="1:7" s="4" customFormat="1" ht="46.35" customHeight="1" x14ac:dyDescent="0.2">
      <c r="A89" s="33" t="s">
        <v>53</v>
      </c>
      <c r="B89" s="92" t="s">
        <v>366</v>
      </c>
      <c r="C89" s="28" t="s">
        <v>219</v>
      </c>
      <c r="D89" s="56" t="s">
        <v>218</v>
      </c>
      <c r="E89" s="32" t="s">
        <v>216</v>
      </c>
      <c r="F89" s="57" t="s">
        <v>13</v>
      </c>
      <c r="G89" s="22"/>
    </row>
    <row r="90" spans="1:7" s="4" customFormat="1" ht="46.35" customHeight="1" x14ac:dyDescent="0.2">
      <c r="A90" s="33" t="s">
        <v>53</v>
      </c>
      <c r="B90" s="92" t="s">
        <v>366</v>
      </c>
      <c r="C90" s="28" t="s">
        <v>220</v>
      </c>
      <c r="D90" s="56" t="s">
        <v>218</v>
      </c>
      <c r="E90" s="32" t="s">
        <v>216</v>
      </c>
      <c r="F90" s="57" t="s">
        <v>13</v>
      </c>
      <c r="G90" s="22"/>
    </row>
    <row r="91" spans="1:7" s="4" customFormat="1" ht="46.35" customHeight="1" x14ac:dyDescent="0.2">
      <c r="A91" s="33" t="s">
        <v>54</v>
      </c>
      <c r="B91" s="92" t="s">
        <v>367</v>
      </c>
      <c r="C91" s="28" t="s">
        <v>219</v>
      </c>
      <c r="D91" s="56" t="s">
        <v>218</v>
      </c>
      <c r="E91" s="32" t="s">
        <v>216</v>
      </c>
      <c r="F91" s="57" t="s">
        <v>13</v>
      </c>
      <c r="G91" s="22"/>
    </row>
    <row r="92" spans="1:7" s="4" customFormat="1" ht="46.35" customHeight="1" x14ac:dyDescent="0.2">
      <c r="A92" s="33" t="s">
        <v>54</v>
      </c>
      <c r="B92" s="92" t="s">
        <v>367</v>
      </c>
      <c r="C92" s="28" t="s">
        <v>220</v>
      </c>
      <c r="D92" s="56" t="s">
        <v>218</v>
      </c>
      <c r="E92" s="32" t="s">
        <v>216</v>
      </c>
      <c r="F92" s="57" t="s">
        <v>13</v>
      </c>
      <c r="G92" s="22"/>
    </row>
    <row r="93" spans="1:7" s="4" customFormat="1" ht="46.35" customHeight="1" x14ac:dyDescent="0.2">
      <c r="A93" s="33" t="s">
        <v>55</v>
      </c>
      <c r="B93" s="92" t="s">
        <v>368</v>
      </c>
      <c r="C93" s="28" t="s">
        <v>219</v>
      </c>
      <c r="D93" s="56" t="s">
        <v>218</v>
      </c>
      <c r="E93" s="32" t="s">
        <v>216</v>
      </c>
      <c r="F93" s="57" t="s">
        <v>13</v>
      </c>
      <c r="G93" s="22"/>
    </row>
    <row r="94" spans="1:7" s="4" customFormat="1" ht="46.35" customHeight="1" x14ac:dyDescent="0.2">
      <c r="A94" s="33" t="s">
        <v>55</v>
      </c>
      <c r="B94" s="92" t="s">
        <v>368</v>
      </c>
      <c r="C94" s="28" t="s">
        <v>220</v>
      </c>
      <c r="D94" s="56" t="s">
        <v>218</v>
      </c>
      <c r="E94" s="32" t="s">
        <v>216</v>
      </c>
      <c r="F94" s="57" t="s">
        <v>13</v>
      </c>
      <c r="G94" s="22"/>
    </row>
    <row r="95" spans="1:7" s="4" customFormat="1" ht="46.35" customHeight="1" x14ac:dyDescent="0.2">
      <c r="A95" s="33" t="s">
        <v>56</v>
      </c>
      <c r="B95" s="92" t="s">
        <v>369</v>
      </c>
      <c r="C95" s="28" t="s">
        <v>219</v>
      </c>
      <c r="D95" s="56" t="s">
        <v>218</v>
      </c>
      <c r="E95" s="32" t="s">
        <v>216</v>
      </c>
      <c r="F95" s="57" t="s">
        <v>13</v>
      </c>
      <c r="G95" s="22"/>
    </row>
    <row r="96" spans="1:7" s="4" customFormat="1" ht="46.35" customHeight="1" x14ac:dyDescent="0.2">
      <c r="A96" s="33" t="s">
        <v>56</v>
      </c>
      <c r="B96" s="92" t="s">
        <v>369</v>
      </c>
      <c r="C96" s="28" t="s">
        <v>220</v>
      </c>
      <c r="D96" s="56" t="s">
        <v>218</v>
      </c>
      <c r="E96" s="32" t="s">
        <v>216</v>
      </c>
      <c r="F96" s="57" t="s">
        <v>13</v>
      </c>
      <c r="G96" s="22"/>
    </row>
    <row r="97" spans="1:7" s="4" customFormat="1" ht="46.35" customHeight="1" x14ac:dyDescent="0.2">
      <c r="A97" s="33" t="s">
        <v>57</v>
      </c>
      <c r="B97" s="92" t="s">
        <v>182</v>
      </c>
      <c r="C97" s="28" t="s">
        <v>219</v>
      </c>
      <c r="D97" s="56" t="s">
        <v>218</v>
      </c>
      <c r="E97" s="32" t="s">
        <v>216</v>
      </c>
      <c r="F97" s="57" t="s">
        <v>13</v>
      </c>
      <c r="G97" s="22"/>
    </row>
    <row r="98" spans="1:7" s="4" customFormat="1" ht="46.35" customHeight="1" x14ac:dyDescent="0.2">
      <c r="A98" s="33" t="s">
        <v>57</v>
      </c>
      <c r="B98" s="92" t="s">
        <v>182</v>
      </c>
      <c r="C98" s="28" t="s">
        <v>220</v>
      </c>
      <c r="D98" s="56" t="s">
        <v>218</v>
      </c>
      <c r="E98" s="32" t="s">
        <v>216</v>
      </c>
      <c r="F98" s="57" t="s">
        <v>13</v>
      </c>
      <c r="G98" s="22"/>
    </row>
    <row r="99" spans="1:7" s="4" customFormat="1" ht="46.35" customHeight="1" x14ac:dyDescent="0.2">
      <c r="A99" s="33" t="s">
        <v>58</v>
      </c>
      <c r="B99" s="92" t="s">
        <v>370</v>
      </c>
      <c r="C99" s="28" t="s">
        <v>219</v>
      </c>
      <c r="D99" s="56" t="s">
        <v>218</v>
      </c>
      <c r="E99" s="32" t="s">
        <v>216</v>
      </c>
      <c r="F99" s="57" t="s">
        <v>13</v>
      </c>
      <c r="G99" s="22"/>
    </row>
    <row r="100" spans="1:7" s="4" customFormat="1" ht="46.35" customHeight="1" x14ac:dyDescent="0.2">
      <c r="A100" s="33" t="s">
        <v>58</v>
      </c>
      <c r="B100" s="92" t="s">
        <v>370</v>
      </c>
      <c r="C100" s="28" t="s">
        <v>220</v>
      </c>
      <c r="D100" s="56" t="s">
        <v>218</v>
      </c>
      <c r="E100" s="32" t="s">
        <v>216</v>
      </c>
      <c r="F100" s="57" t="s">
        <v>13</v>
      </c>
      <c r="G100" s="22"/>
    </row>
    <row r="101" spans="1:7" s="4" customFormat="1" ht="46.35" customHeight="1" x14ac:dyDescent="0.2">
      <c r="A101" s="33" t="s">
        <v>59</v>
      </c>
      <c r="B101" s="92" t="s">
        <v>185</v>
      </c>
      <c r="C101" s="28" t="s">
        <v>219</v>
      </c>
      <c r="D101" s="56" t="s">
        <v>218</v>
      </c>
      <c r="E101" s="32" t="s">
        <v>216</v>
      </c>
      <c r="F101" s="57" t="s">
        <v>13</v>
      </c>
      <c r="G101" s="22"/>
    </row>
    <row r="102" spans="1:7" s="4" customFormat="1" ht="46.35" customHeight="1" x14ac:dyDescent="0.2">
      <c r="A102" s="33" t="s">
        <v>59</v>
      </c>
      <c r="B102" s="92" t="s">
        <v>185</v>
      </c>
      <c r="C102" s="28" t="s">
        <v>220</v>
      </c>
      <c r="D102" s="56" t="s">
        <v>218</v>
      </c>
      <c r="E102" s="32" t="s">
        <v>216</v>
      </c>
      <c r="F102" s="57" t="s">
        <v>13</v>
      </c>
      <c r="G102" s="22"/>
    </row>
    <row r="103" spans="1:7" s="4" customFormat="1" ht="46.35" customHeight="1" x14ac:dyDescent="0.2">
      <c r="A103" s="33" t="s">
        <v>60</v>
      </c>
      <c r="B103" s="92" t="s">
        <v>26</v>
      </c>
      <c r="C103" s="28" t="s">
        <v>219</v>
      </c>
      <c r="D103" s="56" t="s">
        <v>218</v>
      </c>
      <c r="E103" s="32" t="s">
        <v>216</v>
      </c>
      <c r="F103" s="57" t="s">
        <v>13</v>
      </c>
      <c r="G103" s="22"/>
    </row>
    <row r="104" spans="1:7" s="4" customFormat="1" ht="46.35" customHeight="1" x14ac:dyDescent="0.2">
      <c r="A104" s="33" t="s">
        <v>60</v>
      </c>
      <c r="B104" s="92" t="s">
        <v>26</v>
      </c>
      <c r="C104" s="28" t="s">
        <v>220</v>
      </c>
      <c r="D104" s="56" t="s">
        <v>218</v>
      </c>
      <c r="E104" s="32" t="s">
        <v>216</v>
      </c>
      <c r="F104" s="57" t="s">
        <v>13</v>
      </c>
      <c r="G104" s="22"/>
    </row>
    <row r="105" spans="1:7" s="4" customFormat="1" ht="46.35" customHeight="1" x14ac:dyDescent="0.2">
      <c r="A105" s="33" t="s">
        <v>61</v>
      </c>
      <c r="B105" s="92" t="s">
        <v>371</v>
      </c>
      <c r="C105" s="28" t="s">
        <v>219</v>
      </c>
      <c r="D105" s="56" t="s">
        <v>218</v>
      </c>
      <c r="E105" s="32" t="s">
        <v>216</v>
      </c>
      <c r="F105" s="57" t="s">
        <v>13</v>
      </c>
      <c r="G105" s="22"/>
    </row>
    <row r="106" spans="1:7" s="4" customFormat="1" ht="46.35" customHeight="1" x14ac:dyDescent="0.2">
      <c r="A106" s="33" t="s">
        <v>61</v>
      </c>
      <c r="B106" s="92" t="s">
        <v>371</v>
      </c>
      <c r="C106" s="28" t="s">
        <v>220</v>
      </c>
      <c r="D106" s="56" t="s">
        <v>218</v>
      </c>
      <c r="E106" s="32" t="s">
        <v>216</v>
      </c>
      <c r="F106" s="57" t="s">
        <v>13</v>
      </c>
      <c r="G106" s="22"/>
    </row>
    <row r="107" spans="1:7" s="8" customFormat="1" ht="20.100000000000001" customHeight="1" x14ac:dyDescent="0.2">
      <c r="A107" s="105" t="s">
        <v>373</v>
      </c>
      <c r="B107" s="51"/>
      <c r="C107" s="51"/>
      <c r="D107" s="63"/>
      <c r="E107" s="51"/>
      <c r="F107" s="51"/>
      <c r="G107" s="93"/>
    </row>
    <row r="108" spans="1:7" s="8" customFormat="1" ht="46.35" customHeight="1" x14ac:dyDescent="0.2">
      <c r="A108" s="33" t="s">
        <v>62</v>
      </c>
      <c r="B108" s="92" t="s">
        <v>372</v>
      </c>
      <c r="C108" s="37"/>
      <c r="D108" s="56" t="s">
        <v>224</v>
      </c>
      <c r="E108" s="61"/>
      <c r="F108" s="57" t="s">
        <v>397</v>
      </c>
      <c r="G108" s="22"/>
    </row>
    <row r="109" spans="1:7" s="8" customFormat="1" ht="20.100000000000001" customHeight="1" x14ac:dyDescent="0.2">
      <c r="A109" s="93" t="s">
        <v>383</v>
      </c>
      <c r="B109" s="51"/>
      <c r="C109" s="51"/>
      <c r="D109" s="63"/>
      <c r="E109" s="51"/>
      <c r="F109" s="51"/>
      <c r="G109" s="93"/>
    </row>
    <row r="110" spans="1:7" s="8" customFormat="1" ht="46.35" customHeight="1" x14ac:dyDescent="0.2">
      <c r="A110" s="33" t="s">
        <v>63</v>
      </c>
      <c r="B110" s="92" t="s">
        <v>374</v>
      </c>
      <c r="C110" s="37"/>
      <c r="D110" s="56" t="s">
        <v>218</v>
      </c>
      <c r="E110" s="27" t="s">
        <v>225</v>
      </c>
      <c r="F110" s="134" t="s">
        <v>355</v>
      </c>
      <c r="G110" s="22"/>
    </row>
    <row r="111" spans="1:7" s="8" customFormat="1" ht="20.100000000000001" customHeight="1" x14ac:dyDescent="0.2">
      <c r="A111" s="93" t="s">
        <v>384</v>
      </c>
      <c r="B111" s="51"/>
      <c r="C111" s="51"/>
      <c r="D111" s="63"/>
      <c r="E111" s="51"/>
      <c r="F111" s="51"/>
      <c r="G111" s="93"/>
    </row>
    <row r="112" spans="1:7" s="4" customFormat="1" ht="46.35" customHeight="1" x14ac:dyDescent="0.2">
      <c r="A112" s="33" t="s">
        <v>64</v>
      </c>
      <c r="B112" s="92" t="s">
        <v>375</v>
      </c>
      <c r="C112" s="135" t="s">
        <v>379</v>
      </c>
      <c r="D112" s="56" t="s">
        <v>218</v>
      </c>
      <c r="E112" s="61" t="s">
        <v>309</v>
      </c>
      <c r="F112" s="144">
        <v>3</v>
      </c>
      <c r="G112" s="15" t="s">
        <v>407</v>
      </c>
    </row>
    <row r="113" spans="1:7" s="4" customFormat="1" ht="46.35" customHeight="1" x14ac:dyDescent="0.2">
      <c r="A113" s="33" t="s">
        <v>65</v>
      </c>
      <c r="B113" s="92" t="s">
        <v>376</v>
      </c>
      <c r="C113" s="135" t="s">
        <v>380</v>
      </c>
      <c r="D113" s="56" t="s">
        <v>218</v>
      </c>
      <c r="E113" s="61" t="s">
        <v>309</v>
      </c>
      <c r="F113" s="144">
        <v>2279</v>
      </c>
      <c r="G113" s="22"/>
    </row>
    <row r="114" spans="1:7" s="4" customFormat="1" ht="46.35" customHeight="1" x14ac:dyDescent="0.2">
      <c r="A114" s="33" t="s">
        <v>66</v>
      </c>
      <c r="B114" s="92" t="s">
        <v>377</v>
      </c>
      <c r="C114" s="135" t="s">
        <v>380</v>
      </c>
      <c r="D114" s="56" t="s">
        <v>218</v>
      </c>
      <c r="E114" s="61" t="s">
        <v>217</v>
      </c>
      <c r="F114" s="138">
        <v>0.99909999999999999</v>
      </c>
      <c r="G114" s="22"/>
    </row>
    <row r="115" spans="1:7" s="4" customFormat="1" ht="46.35" customHeight="1" x14ac:dyDescent="0.2">
      <c r="A115" s="33" t="s">
        <v>67</v>
      </c>
      <c r="B115" s="92" t="s">
        <v>378</v>
      </c>
      <c r="C115" s="135" t="s">
        <v>381</v>
      </c>
      <c r="D115" s="56" t="s">
        <v>218</v>
      </c>
      <c r="E115" s="32" t="s">
        <v>216</v>
      </c>
      <c r="F115" s="144">
        <v>390</v>
      </c>
      <c r="G115" s="22"/>
    </row>
    <row r="116" spans="1:7" s="4" customFormat="1" ht="46.35" customHeight="1" x14ac:dyDescent="0.2">
      <c r="A116" s="33" t="s">
        <v>68</v>
      </c>
      <c r="B116" s="92" t="s">
        <v>378</v>
      </c>
      <c r="C116" s="135" t="s">
        <v>382</v>
      </c>
      <c r="D116" s="56" t="s">
        <v>218</v>
      </c>
      <c r="E116" s="32" t="s">
        <v>216</v>
      </c>
      <c r="F116" s="144">
        <v>195.12299999999999</v>
      </c>
      <c r="G116" s="22"/>
    </row>
    <row r="117" spans="1:7" s="8" customFormat="1" ht="20.100000000000001" customHeight="1" x14ac:dyDescent="0.2">
      <c r="A117" s="93" t="s">
        <v>388</v>
      </c>
      <c r="B117" s="64"/>
      <c r="C117" s="64"/>
      <c r="D117" s="65"/>
      <c r="E117" s="64"/>
      <c r="F117" s="64"/>
      <c r="G117" s="114"/>
    </row>
    <row r="118" spans="1:7" s="8" customFormat="1" ht="46.35" customHeight="1" x14ac:dyDescent="0.2">
      <c r="A118" s="33" t="s">
        <v>69</v>
      </c>
      <c r="B118" s="92" t="s">
        <v>387</v>
      </c>
      <c r="C118" s="37"/>
      <c r="D118" s="56" t="s">
        <v>218</v>
      </c>
      <c r="E118" s="32" t="s">
        <v>216</v>
      </c>
      <c r="F118" s="57" t="s">
        <v>13</v>
      </c>
      <c r="G118" s="22"/>
    </row>
    <row r="119" spans="1:7" s="8" customFormat="1" ht="20.100000000000001" customHeight="1" x14ac:dyDescent="0.2">
      <c r="A119" s="93" t="s">
        <v>385</v>
      </c>
      <c r="B119" s="64"/>
      <c r="C119" s="64"/>
      <c r="D119" s="65"/>
      <c r="E119" s="64"/>
      <c r="F119" s="64"/>
      <c r="G119" s="114"/>
    </row>
    <row r="120" spans="1:7" s="8" customFormat="1" ht="46.35" customHeight="1" x14ac:dyDescent="0.2">
      <c r="A120" s="33" t="s">
        <v>70</v>
      </c>
      <c r="B120" s="92" t="s">
        <v>389</v>
      </c>
      <c r="C120" s="37"/>
      <c r="D120" s="56" t="s">
        <v>218</v>
      </c>
      <c r="E120" s="32" t="s">
        <v>216</v>
      </c>
      <c r="F120" s="57" t="s">
        <v>13</v>
      </c>
      <c r="G120" s="22"/>
    </row>
    <row r="121" spans="1:7" s="8" customFormat="1" ht="20.100000000000001" customHeight="1" x14ac:dyDescent="0.2">
      <c r="A121" s="93" t="s">
        <v>386</v>
      </c>
      <c r="B121" s="64"/>
      <c r="C121" s="64"/>
      <c r="D121" s="65"/>
      <c r="E121" s="64"/>
      <c r="F121" s="64"/>
      <c r="G121" s="114"/>
    </row>
    <row r="122" spans="1:7" s="8" customFormat="1" ht="46.35" customHeight="1" x14ac:dyDescent="0.2">
      <c r="A122" s="33" t="s">
        <v>71</v>
      </c>
      <c r="B122" s="92" t="s">
        <v>390</v>
      </c>
      <c r="C122" s="37"/>
      <c r="D122" s="56" t="s">
        <v>218</v>
      </c>
      <c r="E122" s="32" t="s">
        <v>216</v>
      </c>
      <c r="F122" s="57" t="s">
        <v>13</v>
      </c>
      <c r="G122" s="22"/>
    </row>
    <row r="123" spans="1:7" s="6" customFormat="1" ht="25.15" customHeight="1" x14ac:dyDescent="0.2">
      <c r="A123" s="94" t="s">
        <v>230</v>
      </c>
      <c r="B123" s="59"/>
      <c r="C123" s="58"/>
      <c r="D123" s="62"/>
      <c r="E123" s="58"/>
      <c r="F123" s="58"/>
      <c r="G123" s="94"/>
    </row>
    <row r="124" spans="1:7" s="8" customFormat="1" ht="25.15" customHeight="1" x14ac:dyDescent="0.2">
      <c r="A124" s="93" t="s">
        <v>231</v>
      </c>
      <c r="B124" s="52"/>
      <c r="C124" s="51"/>
      <c r="D124" s="63"/>
      <c r="E124" s="51"/>
      <c r="F124" s="51"/>
      <c r="G124" s="93"/>
    </row>
    <row r="125" spans="1:7" s="2" customFormat="1" ht="46.35" customHeight="1" x14ac:dyDescent="0.2">
      <c r="A125" s="33" t="s">
        <v>72</v>
      </c>
      <c r="B125" s="108" t="s">
        <v>232</v>
      </c>
      <c r="C125" s="53"/>
      <c r="D125" s="56" t="s">
        <v>218</v>
      </c>
      <c r="E125" s="32"/>
      <c r="F125" s="26" t="s">
        <v>73</v>
      </c>
      <c r="G125" s="16"/>
    </row>
    <row r="126" spans="1:7" s="2" customFormat="1" ht="46.35" customHeight="1" x14ac:dyDescent="0.2">
      <c r="A126" s="33" t="s">
        <v>74</v>
      </c>
      <c r="B126" s="16" t="s">
        <v>233</v>
      </c>
      <c r="C126" s="66"/>
      <c r="D126" s="56" t="s">
        <v>218</v>
      </c>
      <c r="E126" s="32" t="s">
        <v>216</v>
      </c>
      <c r="F126" s="139">
        <f>+F18+F79</f>
        <v>2508473.8813899998</v>
      </c>
      <c r="G126" s="123"/>
    </row>
    <row r="127" spans="1:7" s="2" customFormat="1" ht="46.35" customHeight="1" x14ac:dyDescent="0.2">
      <c r="A127" s="33" t="s">
        <v>75</v>
      </c>
      <c r="B127" s="16" t="s">
        <v>234</v>
      </c>
      <c r="C127" s="66"/>
      <c r="D127" s="56" t="s">
        <v>218</v>
      </c>
      <c r="E127" s="32" t="s">
        <v>216</v>
      </c>
      <c r="F127" s="139" t="s">
        <v>13</v>
      </c>
      <c r="G127" s="123"/>
    </row>
    <row r="128" spans="1:7" s="2" customFormat="1" ht="46.35" customHeight="1" x14ac:dyDescent="0.2">
      <c r="A128" s="33" t="s">
        <v>76</v>
      </c>
      <c r="B128" s="16" t="s">
        <v>235</v>
      </c>
      <c r="C128" s="66"/>
      <c r="D128" s="56" t="s">
        <v>218</v>
      </c>
      <c r="E128" s="32" t="s">
        <v>216</v>
      </c>
      <c r="F128" s="139" t="s">
        <v>13</v>
      </c>
      <c r="G128" s="14"/>
    </row>
    <row r="129" spans="1:7" s="2" customFormat="1" ht="46.35" customHeight="1" x14ac:dyDescent="0.2">
      <c r="A129" s="33" t="s">
        <v>77</v>
      </c>
      <c r="B129" s="16" t="s">
        <v>236</v>
      </c>
      <c r="C129" s="66"/>
      <c r="D129" s="56" t="s">
        <v>218</v>
      </c>
      <c r="E129" s="32" t="s">
        <v>216</v>
      </c>
      <c r="F129" s="139">
        <f>F22</f>
        <v>7500</v>
      </c>
      <c r="G129" s="14"/>
    </row>
    <row r="130" spans="1:7" s="2" customFormat="1" ht="46.35" customHeight="1" x14ac:dyDescent="0.2">
      <c r="A130" s="33" t="s">
        <v>78</v>
      </c>
      <c r="B130" s="16" t="s">
        <v>237</v>
      </c>
      <c r="C130" s="66"/>
      <c r="D130" s="56" t="s">
        <v>218</v>
      </c>
      <c r="E130" s="32" t="s">
        <v>216</v>
      </c>
      <c r="F130" s="139" t="s">
        <v>13</v>
      </c>
      <c r="G130" s="67"/>
    </row>
    <row r="131" spans="1:7" s="2" customFormat="1" ht="46.35" customHeight="1" x14ac:dyDescent="0.2">
      <c r="A131" s="33" t="s">
        <v>79</v>
      </c>
      <c r="B131" s="16" t="s">
        <v>238</v>
      </c>
      <c r="C131" s="66"/>
      <c r="D131" s="56" t="s">
        <v>218</v>
      </c>
      <c r="E131" s="32" t="s">
        <v>216</v>
      </c>
      <c r="F131" s="139" t="s">
        <v>13</v>
      </c>
      <c r="G131" s="123"/>
    </row>
    <row r="132" spans="1:7" s="2" customFormat="1" ht="46.35" customHeight="1" x14ac:dyDescent="0.2">
      <c r="A132" s="33" t="s">
        <v>80</v>
      </c>
      <c r="B132" s="16" t="s">
        <v>239</v>
      </c>
      <c r="C132" s="66"/>
      <c r="D132" s="56" t="s">
        <v>218</v>
      </c>
      <c r="E132" s="32" t="s">
        <v>216</v>
      </c>
      <c r="F132" s="139">
        <f>+F87+F49</f>
        <v>1989064.4120527992</v>
      </c>
      <c r="G132" s="121" t="s">
        <v>350</v>
      </c>
    </row>
    <row r="133" spans="1:7" s="2" customFormat="1" ht="46.35" customHeight="1" x14ac:dyDescent="0.2">
      <c r="A133" s="33" t="s">
        <v>81</v>
      </c>
      <c r="B133" s="16" t="s">
        <v>240</v>
      </c>
      <c r="C133" s="66"/>
      <c r="D133" s="56" t="s">
        <v>218</v>
      </c>
      <c r="E133" s="32" t="s">
        <v>216</v>
      </c>
      <c r="F133" s="9" t="s">
        <v>13</v>
      </c>
      <c r="G133" s="121"/>
    </row>
    <row r="134" spans="1:7" ht="46.35" customHeight="1" x14ac:dyDescent="0.2">
      <c r="A134" s="33" t="s">
        <v>82</v>
      </c>
      <c r="B134" s="16" t="s">
        <v>241</v>
      </c>
      <c r="C134" s="66"/>
      <c r="D134" s="56" t="s">
        <v>218</v>
      </c>
      <c r="E134" s="32" t="s">
        <v>216</v>
      </c>
      <c r="F134" s="9" t="s">
        <v>13</v>
      </c>
      <c r="G134" s="123"/>
    </row>
    <row r="135" spans="1:7" ht="46.35" customHeight="1" x14ac:dyDescent="0.2">
      <c r="A135" s="33" t="s">
        <v>83</v>
      </c>
      <c r="B135" s="113" t="s">
        <v>242</v>
      </c>
      <c r="C135" s="66"/>
      <c r="D135" s="56" t="s">
        <v>218</v>
      </c>
      <c r="E135" s="32"/>
      <c r="F135" s="9" t="s">
        <v>13</v>
      </c>
      <c r="G135" s="123"/>
    </row>
    <row r="136" spans="1:7" s="8" customFormat="1" ht="25.15" customHeight="1" x14ac:dyDescent="0.2">
      <c r="A136" s="93" t="s">
        <v>243</v>
      </c>
      <c r="B136" s="114"/>
      <c r="C136" s="64"/>
      <c r="D136" s="65"/>
      <c r="E136" s="64"/>
      <c r="F136" s="64"/>
      <c r="G136" s="114"/>
    </row>
    <row r="137" spans="1:7" ht="46.35" customHeight="1" x14ac:dyDescent="0.2">
      <c r="A137" s="19" t="s">
        <v>84</v>
      </c>
      <c r="B137" s="115" t="s">
        <v>244</v>
      </c>
      <c r="C137" s="30"/>
      <c r="D137" s="56" t="s">
        <v>218</v>
      </c>
      <c r="E137" s="32" t="s">
        <v>216</v>
      </c>
      <c r="F137" s="26" t="s">
        <v>13</v>
      </c>
      <c r="G137" s="124"/>
    </row>
    <row r="138" spans="1:7" s="8" customFormat="1" ht="25.15" customHeight="1" x14ac:dyDescent="0.2">
      <c r="A138" s="93" t="s">
        <v>245</v>
      </c>
      <c r="B138" s="52"/>
      <c r="C138" s="51"/>
      <c r="D138" s="63"/>
      <c r="E138" s="51"/>
      <c r="F138" s="51"/>
      <c r="G138" s="93"/>
    </row>
    <row r="139" spans="1:7" ht="46.35" customHeight="1" x14ac:dyDescent="0.2">
      <c r="A139" s="33" t="s">
        <v>85</v>
      </c>
      <c r="B139" s="27" t="s">
        <v>246</v>
      </c>
      <c r="C139" s="31"/>
      <c r="D139" s="56" t="s">
        <v>218</v>
      </c>
      <c r="E139" s="32" t="s">
        <v>216</v>
      </c>
      <c r="F139" s="9" t="s">
        <v>13</v>
      </c>
      <c r="G139" s="14"/>
    </row>
    <row r="140" spans="1:7" ht="46.35" customHeight="1" x14ac:dyDescent="0.2">
      <c r="A140" s="33" t="s">
        <v>86</v>
      </c>
      <c r="B140" s="27" t="s">
        <v>247</v>
      </c>
      <c r="C140" s="31"/>
      <c r="D140" s="56" t="s">
        <v>218</v>
      </c>
      <c r="E140" s="32" t="s">
        <v>356</v>
      </c>
      <c r="F140" s="9" t="s">
        <v>13</v>
      </c>
      <c r="G140" s="16"/>
    </row>
    <row r="141" spans="1:7" ht="46.35" customHeight="1" x14ac:dyDescent="0.2">
      <c r="A141" s="33" t="s">
        <v>87</v>
      </c>
      <c r="B141" s="27" t="s">
        <v>248</v>
      </c>
      <c r="C141" s="31"/>
      <c r="D141" s="56" t="s">
        <v>218</v>
      </c>
      <c r="E141" s="32" t="s">
        <v>216</v>
      </c>
      <c r="F141" s="9" t="s">
        <v>13</v>
      </c>
      <c r="G141" s="15"/>
    </row>
    <row r="142" spans="1:7" ht="46.35" customHeight="1" x14ac:dyDescent="0.2">
      <c r="A142" s="33" t="s">
        <v>88</v>
      </c>
      <c r="B142" s="27" t="s">
        <v>249</v>
      </c>
      <c r="C142" s="31"/>
      <c r="D142" s="56" t="s">
        <v>218</v>
      </c>
      <c r="E142" s="32" t="s">
        <v>216</v>
      </c>
      <c r="F142" s="9" t="s">
        <v>13</v>
      </c>
      <c r="G142" s="14"/>
    </row>
    <row r="143" spans="1:7" ht="46.35" customHeight="1" x14ac:dyDescent="0.2">
      <c r="A143" s="33" t="s">
        <v>89</v>
      </c>
      <c r="B143" s="27" t="s">
        <v>250</v>
      </c>
      <c r="C143" s="31"/>
      <c r="D143" s="56" t="s">
        <v>218</v>
      </c>
      <c r="E143" s="32" t="s">
        <v>356</v>
      </c>
      <c r="F143" s="11" t="s">
        <v>13</v>
      </c>
      <c r="G143" s="16"/>
    </row>
    <row r="144" spans="1:7" s="6" customFormat="1" ht="20.100000000000001" customHeight="1" x14ac:dyDescent="0.2">
      <c r="A144" s="94" t="s">
        <v>251</v>
      </c>
      <c r="B144" s="59"/>
      <c r="C144" s="58"/>
      <c r="D144" s="62"/>
      <c r="E144" s="58"/>
      <c r="F144" s="58"/>
      <c r="G144" s="94"/>
    </row>
    <row r="145" spans="1:7" s="2" customFormat="1" ht="27.95" customHeight="1" x14ac:dyDescent="0.2">
      <c r="A145" s="117" t="s">
        <v>349</v>
      </c>
      <c r="B145" s="66"/>
      <c r="C145" s="66"/>
      <c r="D145" s="34"/>
      <c r="E145" s="66"/>
      <c r="F145" s="66"/>
      <c r="G145" s="117"/>
    </row>
    <row r="146" spans="1:7" s="6" customFormat="1" ht="25.15" customHeight="1" x14ac:dyDescent="0.2">
      <c r="A146" s="94" t="s">
        <v>252</v>
      </c>
      <c r="B146" s="59"/>
      <c r="C146" s="58"/>
      <c r="D146" s="62"/>
      <c r="E146" s="58"/>
      <c r="F146" s="58"/>
      <c r="G146" s="94"/>
    </row>
    <row r="147" spans="1:7" s="8" customFormat="1" ht="25.15" customHeight="1" x14ac:dyDescent="0.2">
      <c r="A147" s="93" t="s">
        <v>253</v>
      </c>
      <c r="B147" s="52"/>
      <c r="C147" s="51"/>
      <c r="D147" s="63"/>
      <c r="E147" s="51"/>
      <c r="F147" s="51"/>
      <c r="G147" s="93"/>
    </row>
    <row r="148" spans="1:7" s="2" customFormat="1" ht="46.35" customHeight="1" x14ac:dyDescent="0.2">
      <c r="A148" s="66" t="s">
        <v>90</v>
      </c>
      <c r="B148" s="92" t="s">
        <v>254</v>
      </c>
      <c r="C148" s="37"/>
      <c r="D148" s="60" t="s">
        <v>255</v>
      </c>
      <c r="E148" s="32" t="s">
        <v>216</v>
      </c>
      <c r="F148" s="9" t="s">
        <v>13</v>
      </c>
      <c r="G148" s="145" t="s">
        <v>405</v>
      </c>
    </row>
    <row r="149" spans="1:7" s="2" customFormat="1" ht="46.35" customHeight="1" x14ac:dyDescent="0.2">
      <c r="A149" s="66" t="s">
        <v>91</v>
      </c>
      <c r="B149" s="92" t="s">
        <v>256</v>
      </c>
      <c r="C149" s="37"/>
      <c r="D149" s="60" t="s">
        <v>255</v>
      </c>
      <c r="E149" s="32" t="s">
        <v>216</v>
      </c>
      <c r="F149" s="17" t="s">
        <v>13</v>
      </c>
      <c r="G149" s="145" t="s">
        <v>405</v>
      </c>
    </row>
    <row r="150" spans="1:7" s="2" customFormat="1" ht="46.35" customHeight="1" x14ac:dyDescent="0.2">
      <c r="A150" s="66" t="s">
        <v>92</v>
      </c>
      <c r="B150" s="92" t="s">
        <v>257</v>
      </c>
      <c r="C150" s="37"/>
      <c r="D150" s="60" t="s">
        <v>255</v>
      </c>
      <c r="E150" s="32" t="s">
        <v>216</v>
      </c>
      <c r="F150" s="9" t="s">
        <v>13</v>
      </c>
      <c r="G150" s="145" t="s">
        <v>405</v>
      </c>
    </row>
    <row r="151" spans="1:7" s="2" customFormat="1" ht="46.35" customHeight="1" x14ac:dyDescent="0.2">
      <c r="A151" s="66" t="s">
        <v>93</v>
      </c>
      <c r="B151" s="92" t="s">
        <v>258</v>
      </c>
      <c r="C151" s="37"/>
      <c r="D151" s="60" t="s">
        <v>255</v>
      </c>
      <c r="E151" s="32" t="s">
        <v>216</v>
      </c>
      <c r="F151" s="17" t="s">
        <v>13</v>
      </c>
      <c r="G151" s="145" t="s">
        <v>405</v>
      </c>
    </row>
    <row r="152" spans="1:7" s="6" customFormat="1" ht="25.15" customHeight="1" x14ac:dyDescent="0.2">
      <c r="A152" s="94" t="s">
        <v>259</v>
      </c>
      <c r="B152" s="59"/>
      <c r="C152" s="58"/>
      <c r="D152" s="62"/>
      <c r="E152" s="58"/>
      <c r="F152" s="58"/>
      <c r="G152" s="94"/>
    </row>
    <row r="153" spans="1:7" s="8" customFormat="1" ht="25.15" customHeight="1" x14ac:dyDescent="0.2">
      <c r="A153" s="93" t="s">
        <v>260</v>
      </c>
      <c r="B153" s="52"/>
      <c r="C153" s="51"/>
      <c r="D153" s="63"/>
      <c r="E153" s="51"/>
      <c r="F153" s="51"/>
      <c r="G153" s="93"/>
    </row>
    <row r="154" spans="1:7" s="2" customFormat="1" ht="46.35" customHeight="1" x14ac:dyDescent="0.2">
      <c r="A154" s="33" t="s">
        <v>94</v>
      </c>
      <c r="B154" s="92" t="s">
        <v>261</v>
      </c>
      <c r="C154" s="37"/>
      <c r="D154" s="56" t="s">
        <v>218</v>
      </c>
      <c r="E154" s="32" t="s">
        <v>217</v>
      </c>
      <c r="F154" s="17" t="s">
        <v>13</v>
      </c>
      <c r="G154" s="16"/>
    </row>
    <row r="155" spans="1:7" s="2" customFormat="1" ht="46.35" customHeight="1" x14ac:dyDescent="0.2">
      <c r="A155" s="33" t="s">
        <v>95</v>
      </c>
      <c r="B155" s="92" t="s">
        <v>262</v>
      </c>
      <c r="C155" s="37"/>
      <c r="D155" s="56" t="s">
        <v>218</v>
      </c>
      <c r="E155" s="32" t="s">
        <v>217</v>
      </c>
      <c r="F155" s="74">
        <v>1</v>
      </c>
      <c r="G155" s="16" t="s">
        <v>391</v>
      </c>
    </row>
    <row r="156" spans="1:7" s="2" customFormat="1" ht="46.35" customHeight="1" x14ac:dyDescent="0.2">
      <c r="A156" s="33" t="s">
        <v>96</v>
      </c>
      <c r="B156" s="92" t="s">
        <v>263</v>
      </c>
      <c r="C156" s="37"/>
      <c r="D156" s="56" t="s">
        <v>218</v>
      </c>
      <c r="E156" s="32" t="s">
        <v>217</v>
      </c>
      <c r="F156" s="17" t="s">
        <v>13</v>
      </c>
      <c r="G156" s="16"/>
    </row>
    <row r="157" spans="1:7" s="2" customFormat="1" ht="46.35" customHeight="1" x14ac:dyDescent="0.2">
      <c r="A157" s="33" t="s">
        <v>97</v>
      </c>
      <c r="B157" s="92" t="s">
        <v>264</v>
      </c>
      <c r="C157" s="37"/>
      <c r="D157" s="56" t="s">
        <v>218</v>
      </c>
      <c r="E157" s="32" t="s">
        <v>217</v>
      </c>
      <c r="F157" s="18" t="s">
        <v>13</v>
      </c>
      <c r="G157" s="16" t="s">
        <v>392</v>
      </c>
    </row>
    <row r="158" spans="1:7" s="6" customFormat="1" ht="25.15" customHeight="1" x14ac:dyDescent="0.2">
      <c r="A158" s="94" t="s">
        <v>265</v>
      </c>
      <c r="B158" s="59"/>
      <c r="C158" s="58"/>
      <c r="D158" s="62"/>
      <c r="E158" s="58"/>
      <c r="F158" s="58"/>
      <c r="G158" s="94"/>
    </row>
    <row r="159" spans="1:7" s="8" customFormat="1" ht="25.15" customHeight="1" x14ac:dyDescent="0.2">
      <c r="A159" s="93" t="s">
        <v>266</v>
      </c>
      <c r="B159" s="52"/>
      <c r="C159" s="51"/>
      <c r="D159" s="63"/>
      <c r="E159" s="51"/>
      <c r="F159" s="51"/>
      <c r="G159" s="93"/>
    </row>
    <row r="160" spans="1:7" s="2" customFormat="1" ht="46.35" customHeight="1" x14ac:dyDescent="0.2">
      <c r="A160" s="33" t="s">
        <v>98</v>
      </c>
      <c r="B160" s="92" t="s">
        <v>267</v>
      </c>
      <c r="C160" s="37"/>
      <c r="D160" s="29" t="s">
        <v>268</v>
      </c>
      <c r="E160" s="32" t="s">
        <v>216</v>
      </c>
      <c r="F160" s="68">
        <v>42120</v>
      </c>
      <c r="G160" s="102" t="s">
        <v>402</v>
      </c>
    </row>
    <row r="161" spans="1:7" s="2" customFormat="1" ht="46.35" customHeight="1" x14ac:dyDescent="0.2">
      <c r="A161" s="33" t="s">
        <v>99</v>
      </c>
      <c r="B161" s="116" t="s">
        <v>269</v>
      </c>
      <c r="C161" s="49"/>
      <c r="D161" s="29" t="s">
        <v>268</v>
      </c>
      <c r="E161" s="32" t="s">
        <v>216</v>
      </c>
      <c r="F161" s="68">
        <v>13389</v>
      </c>
      <c r="G161" s="14"/>
    </row>
    <row r="162" spans="1:7" s="8" customFormat="1" ht="25.15" customHeight="1" x14ac:dyDescent="0.2">
      <c r="A162" s="93" t="s">
        <v>270</v>
      </c>
      <c r="B162" s="52"/>
      <c r="C162" s="69"/>
      <c r="D162" s="63"/>
      <c r="E162" s="69"/>
      <c r="F162" s="69"/>
      <c r="G162" s="93"/>
    </row>
    <row r="163" spans="1:7" s="2" customFormat="1" ht="46.35" customHeight="1" x14ac:dyDescent="0.2">
      <c r="A163" s="66" t="s">
        <v>100</v>
      </c>
      <c r="B163" s="92" t="s">
        <v>271</v>
      </c>
      <c r="C163" s="35"/>
      <c r="D163" s="29" t="s">
        <v>268</v>
      </c>
      <c r="E163" s="32" t="s">
        <v>216</v>
      </c>
      <c r="F163" s="68" t="s">
        <v>13</v>
      </c>
      <c r="G163" s="102" t="s">
        <v>403</v>
      </c>
    </row>
    <row r="164" spans="1:7" s="2" customFormat="1" ht="46.35" customHeight="1" x14ac:dyDescent="0.2">
      <c r="A164" s="66" t="s">
        <v>101</v>
      </c>
      <c r="B164" s="116" t="s">
        <v>272</v>
      </c>
      <c r="C164" s="70"/>
      <c r="D164" s="29" t="s">
        <v>268</v>
      </c>
      <c r="E164" s="32" t="s">
        <v>216</v>
      </c>
      <c r="F164" s="68" t="s">
        <v>13</v>
      </c>
      <c r="G164" s="102" t="s">
        <v>403</v>
      </c>
    </row>
    <row r="165" spans="1:7" s="2" customFormat="1" ht="46.35" customHeight="1" x14ac:dyDescent="0.2">
      <c r="A165" s="66" t="s">
        <v>102</v>
      </c>
      <c r="B165" s="92" t="s">
        <v>273</v>
      </c>
      <c r="C165" s="35"/>
      <c r="D165" s="29" t="s">
        <v>268</v>
      </c>
      <c r="E165" s="32" t="s">
        <v>216</v>
      </c>
      <c r="F165" s="68" t="s">
        <v>13</v>
      </c>
      <c r="G165" s="14"/>
    </row>
    <row r="166" spans="1:7" s="2" customFormat="1" ht="46.35" customHeight="1" x14ac:dyDescent="0.2">
      <c r="A166" s="66" t="s">
        <v>103</v>
      </c>
      <c r="B166" s="116" t="s">
        <v>274</v>
      </c>
      <c r="C166" s="70"/>
      <c r="D166" s="29" t="s">
        <v>268</v>
      </c>
      <c r="E166" s="32" t="s">
        <v>216</v>
      </c>
      <c r="F166" s="68">
        <v>55890</v>
      </c>
      <c r="G166" s="14" t="s">
        <v>393</v>
      </c>
    </row>
    <row r="167" spans="1:7" s="2" customFormat="1" ht="46.35" customHeight="1" x14ac:dyDescent="0.2">
      <c r="A167" s="66" t="s">
        <v>104</v>
      </c>
      <c r="B167" s="92" t="s">
        <v>275</v>
      </c>
      <c r="C167" s="35"/>
      <c r="D167" s="29" t="s">
        <v>268</v>
      </c>
      <c r="E167" s="32" t="s">
        <v>216</v>
      </c>
      <c r="F167" s="68">
        <v>4390</v>
      </c>
      <c r="G167" s="14" t="s">
        <v>394</v>
      </c>
    </row>
    <row r="168" spans="1:7" s="2" customFormat="1" ht="46.35" customHeight="1" x14ac:dyDescent="0.2">
      <c r="A168" s="66" t="s">
        <v>105</v>
      </c>
      <c r="B168" s="116" t="s">
        <v>276</v>
      </c>
      <c r="C168" s="70"/>
      <c r="D168" s="29" t="s">
        <v>268</v>
      </c>
      <c r="E168" s="34"/>
      <c r="F168" s="9" t="s">
        <v>398</v>
      </c>
      <c r="G168" s="125"/>
    </row>
    <row r="169" spans="1:7" s="2" customFormat="1" ht="46.35" customHeight="1" x14ac:dyDescent="0.2">
      <c r="A169" s="66" t="s">
        <v>106</v>
      </c>
      <c r="B169" s="92" t="s">
        <v>277</v>
      </c>
      <c r="C169" s="35"/>
      <c r="D169" s="29" t="s">
        <v>268</v>
      </c>
      <c r="E169" s="32" t="s">
        <v>216</v>
      </c>
      <c r="F169" s="68" t="s">
        <v>13</v>
      </c>
      <c r="G169" s="125"/>
    </row>
    <row r="170" spans="1:7" s="8" customFormat="1" ht="25.15" customHeight="1" x14ac:dyDescent="0.2">
      <c r="A170" s="93" t="s">
        <v>278</v>
      </c>
      <c r="B170" s="52"/>
      <c r="C170" s="51"/>
      <c r="D170" s="63"/>
      <c r="E170" s="51"/>
      <c r="F170" s="51"/>
      <c r="G170" s="93"/>
    </row>
    <row r="171" spans="1:7" ht="46.35" customHeight="1" x14ac:dyDescent="0.2">
      <c r="A171" s="33" t="s">
        <v>107</v>
      </c>
      <c r="B171" s="92" t="s">
        <v>279</v>
      </c>
      <c r="C171" s="37"/>
      <c r="D171" s="29" t="s">
        <v>268</v>
      </c>
      <c r="E171" s="29" t="s">
        <v>217</v>
      </c>
      <c r="F171" s="85">
        <v>0.55669851454076291</v>
      </c>
      <c r="G171" s="14"/>
    </row>
    <row r="172" spans="1:7" ht="46.35" customHeight="1" x14ac:dyDescent="0.2">
      <c r="A172" s="33" t="s">
        <v>108</v>
      </c>
      <c r="B172" s="92" t="s">
        <v>280</v>
      </c>
      <c r="C172" s="37"/>
      <c r="D172" s="29" t="s">
        <v>268</v>
      </c>
      <c r="E172" s="29" t="s">
        <v>217</v>
      </c>
      <c r="F172" s="17" t="s">
        <v>397</v>
      </c>
      <c r="G172" s="123"/>
    </row>
    <row r="173" spans="1:7" s="6" customFormat="1" ht="25.15" customHeight="1" x14ac:dyDescent="0.2">
      <c r="A173" s="94" t="s">
        <v>281</v>
      </c>
      <c r="B173" s="59"/>
      <c r="C173" s="58"/>
      <c r="D173" s="62"/>
      <c r="E173" s="58"/>
      <c r="F173" s="58"/>
      <c r="G173" s="94"/>
    </row>
    <row r="174" spans="1:7" s="8" customFormat="1" ht="25.15" customHeight="1" x14ac:dyDescent="0.2">
      <c r="A174" s="93" t="s">
        <v>282</v>
      </c>
      <c r="B174" s="52"/>
      <c r="C174" s="51"/>
      <c r="D174" s="63"/>
      <c r="E174" s="51"/>
      <c r="F174" s="51"/>
      <c r="G174" s="93"/>
    </row>
    <row r="175" spans="1:7" ht="46.35" customHeight="1" x14ac:dyDescent="0.2">
      <c r="A175" s="71" t="s">
        <v>109</v>
      </c>
      <c r="B175" s="72" t="s">
        <v>283</v>
      </c>
      <c r="C175" s="36"/>
      <c r="D175" s="56" t="s">
        <v>218</v>
      </c>
      <c r="E175" s="32" t="s">
        <v>216</v>
      </c>
      <c r="F175" s="73">
        <f>'[1]נתונים - בטוחות'!R38/1000</f>
        <v>2539302.1261400003</v>
      </c>
      <c r="G175" s="126" t="s">
        <v>351</v>
      </c>
    </row>
    <row r="176" spans="1:7" s="8" customFormat="1" ht="25.15" customHeight="1" x14ac:dyDescent="0.2">
      <c r="A176" s="93" t="s">
        <v>284</v>
      </c>
      <c r="B176" s="52"/>
      <c r="C176" s="51"/>
      <c r="D176" s="63"/>
      <c r="E176" s="51"/>
      <c r="F176" s="51"/>
      <c r="G176" s="93"/>
    </row>
    <row r="177" spans="1:7" ht="46.35" customHeight="1" x14ac:dyDescent="0.2">
      <c r="A177" s="33" t="s">
        <v>110</v>
      </c>
      <c r="B177" s="28" t="s">
        <v>285</v>
      </c>
      <c r="C177" s="35"/>
      <c r="D177" s="56" t="s">
        <v>218</v>
      </c>
      <c r="E177" s="32" t="s">
        <v>217</v>
      </c>
      <c r="F177" s="74">
        <v>1</v>
      </c>
      <c r="G177" s="14"/>
    </row>
    <row r="178" spans="1:7" ht="46.35" customHeight="1" x14ac:dyDescent="0.2">
      <c r="A178" s="33" t="s">
        <v>111</v>
      </c>
      <c r="B178" s="28" t="s">
        <v>286</v>
      </c>
      <c r="C178" s="35"/>
      <c r="D178" s="56" t="s">
        <v>218</v>
      </c>
      <c r="E178" s="32" t="s">
        <v>217</v>
      </c>
      <c r="F178" s="74">
        <v>1</v>
      </c>
      <c r="G178" s="21" t="s">
        <v>352</v>
      </c>
    </row>
    <row r="179" spans="1:7" ht="46.35" customHeight="1" x14ac:dyDescent="0.2">
      <c r="A179" s="33" t="s">
        <v>112</v>
      </c>
      <c r="B179" s="28" t="s">
        <v>287</v>
      </c>
      <c r="C179" s="35"/>
      <c r="D179" s="56" t="s">
        <v>218</v>
      </c>
      <c r="E179" s="32" t="s">
        <v>217</v>
      </c>
      <c r="F179" s="68" t="s">
        <v>13</v>
      </c>
      <c r="G179" s="21"/>
    </row>
    <row r="180" spans="1:7" ht="46.35" customHeight="1" x14ac:dyDescent="0.2">
      <c r="A180" s="33" t="s">
        <v>113</v>
      </c>
      <c r="B180" s="28" t="s">
        <v>288</v>
      </c>
      <c r="C180" s="35"/>
      <c r="D180" s="56" t="s">
        <v>218</v>
      </c>
      <c r="E180" s="32" t="s">
        <v>217</v>
      </c>
      <c r="F180" s="68" t="s">
        <v>13</v>
      </c>
      <c r="G180" s="21"/>
    </row>
    <row r="181" spans="1:7" ht="46.35" customHeight="1" x14ac:dyDescent="0.2">
      <c r="A181" s="33" t="s">
        <v>114</v>
      </c>
      <c r="B181" s="28" t="s">
        <v>289</v>
      </c>
      <c r="C181" s="35"/>
      <c r="D181" s="56" t="s">
        <v>218</v>
      </c>
      <c r="E181" s="32" t="s">
        <v>217</v>
      </c>
      <c r="F181" s="68" t="s">
        <v>13</v>
      </c>
      <c r="G181" s="21"/>
    </row>
    <row r="182" spans="1:7" ht="46.35" customHeight="1" x14ac:dyDescent="0.2">
      <c r="A182" s="33" t="s">
        <v>115</v>
      </c>
      <c r="B182" s="28" t="s">
        <v>290</v>
      </c>
      <c r="C182" s="35"/>
      <c r="D182" s="56" t="s">
        <v>218</v>
      </c>
      <c r="E182" s="11" t="s">
        <v>217</v>
      </c>
      <c r="F182" s="68" t="s">
        <v>13</v>
      </c>
      <c r="G182" s="21"/>
    </row>
    <row r="183" spans="1:7" ht="46.35" customHeight="1" x14ac:dyDescent="0.2">
      <c r="A183" s="33" t="s">
        <v>116</v>
      </c>
      <c r="B183" s="28" t="s">
        <v>291</v>
      </c>
      <c r="C183" s="35"/>
      <c r="D183" s="56" t="s">
        <v>218</v>
      </c>
      <c r="E183" s="11" t="s">
        <v>217</v>
      </c>
      <c r="F183" s="68" t="s">
        <v>13</v>
      </c>
      <c r="G183" s="21"/>
    </row>
    <row r="184" spans="1:7" ht="46.35" customHeight="1" x14ac:dyDescent="0.2">
      <c r="A184" s="33" t="s">
        <v>117</v>
      </c>
      <c r="B184" s="28" t="s">
        <v>292</v>
      </c>
      <c r="C184" s="35"/>
      <c r="D184" s="56" t="s">
        <v>218</v>
      </c>
      <c r="E184" s="11" t="s">
        <v>217</v>
      </c>
      <c r="F184" s="74">
        <v>1</v>
      </c>
      <c r="G184" s="21" t="s">
        <v>352</v>
      </c>
    </row>
    <row r="185" spans="1:7" ht="46.35" customHeight="1" x14ac:dyDescent="0.2">
      <c r="A185" s="33" t="s">
        <v>118</v>
      </c>
      <c r="B185" s="28" t="s">
        <v>293</v>
      </c>
      <c r="C185" s="35"/>
      <c r="D185" s="56" t="s">
        <v>218</v>
      </c>
      <c r="E185" s="32" t="s">
        <v>221</v>
      </c>
      <c r="F185" s="75">
        <v>1</v>
      </c>
      <c r="G185" s="21"/>
    </row>
    <row r="186" spans="1:7" s="2" customFormat="1" ht="46.35" customHeight="1" x14ac:dyDescent="0.2">
      <c r="A186" s="117" t="s">
        <v>294</v>
      </c>
      <c r="B186" s="27"/>
      <c r="C186" s="31"/>
      <c r="D186" s="34"/>
      <c r="E186" s="31"/>
      <c r="F186" s="31"/>
      <c r="G186" s="117"/>
    </row>
    <row r="187" spans="1:7" s="6" customFormat="1" ht="25.15" customHeight="1" x14ac:dyDescent="0.2">
      <c r="A187" s="94" t="s">
        <v>295</v>
      </c>
      <c r="B187" s="59"/>
      <c r="C187" s="58"/>
      <c r="D187" s="62"/>
      <c r="E187" s="58"/>
      <c r="F187" s="58"/>
      <c r="G187" s="94"/>
    </row>
    <row r="188" spans="1:7" s="8" customFormat="1" ht="25.15" customHeight="1" x14ac:dyDescent="0.2">
      <c r="A188" s="105" t="s">
        <v>296</v>
      </c>
      <c r="B188" s="52"/>
      <c r="C188" s="51"/>
      <c r="D188" s="63"/>
      <c r="E188" s="51"/>
      <c r="F188" s="51"/>
      <c r="G188" s="93"/>
    </row>
    <row r="189" spans="1:7" ht="46.35" customHeight="1" x14ac:dyDescent="0.2">
      <c r="A189" s="19" t="s">
        <v>119</v>
      </c>
      <c r="B189" s="115" t="s">
        <v>297</v>
      </c>
      <c r="C189" s="36"/>
      <c r="D189" s="56" t="s">
        <v>218</v>
      </c>
      <c r="E189" s="20" t="s">
        <v>217</v>
      </c>
      <c r="F189" s="86">
        <v>0.99</v>
      </c>
      <c r="G189" s="132"/>
    </row>
    <row r="190" spans="1:7" s="8" customFormat="1" ht="25.15" customHeight="1" x14ac:dyDescent="0.2">
      <c r="A190" s="105" t="s">
        <v>298</v>
      </c>
      <c r="B190" s="52"/>
      <c r="C190" s="51"/>
      <c r="D190" s="63"/>
      <c r="E190" s="63"/>
      <c r="F190" s="63"/>
      <c r="G190" s="93"/>
    </row>
    <row r="191" spans="1:7" ht="46.35" customHeight="1" x14ac:dyDescent="0.2">
      <c r="A191" s="71" t="s">
        <v>120</v>
      </c>
      <c r="B191" s="115" t="s">
        <v>299</v>
      </c>
      <c r="C191" s="36"/>
      <c r="D191" s="56" t="s">
        <v>218</v>
      </c>
      <c r="E191" s="76" t="s">
        <v>217</v>
      </c>
      <c r="F191" s="85">
        <v>0.996</v>
      </c>
      <c r="G191" s="137"/>
    </row>
    <row r="192" spans="1:7" s="8" customFormat="1" ht="25.15" customHeight="1" x14ac:dyDescent="0.2">
      <c r="A192" s="105" t="s">
        <v>300</v>
      </c>
      <c r="B192" s="52"/>
      <c r="C192" s="51"/>
      <c r="D192" s="63"/>
      <c r="E192" s="63"/>
      <c r="F192" s="63"/>
      <c r="G192" s="105"/>
    </row>
    <row r="193" spans="1:7" ht="46.35" customHeight="1" x14ac:dyDescent="0.2">
      <c r="A193" s="71" t="s">
        <v>121</v>
      </c>
      <c r="B193" s="72" t="s">
        <v>301</v>
      </c>
      <c r="C193" s="36"/>
      <c r="D193" s="56" t="s">
        <v>218</v>
      </c>
      <c r="E193" s="20" t="s">
        <v>302</v>
      </c>
      <c r="F193" s="136" t="s">
        <v>406</v>
      </c>
      <c r="G193" s="137"/>
    </row>
    <row r="194" spans="1:7" s="8" customFormat="1" ht="25.15" customHeight="1" x14ac:dyDescent="0.2">
      <c r="A194" s="105" t="s">
        <v>303</v>
      </c>
      <c r="B194" s="52"/>
      <c r="C194" s="51"/>
      <c r="D194" s="63"/>
      <c r="E194" s="63"/>
      <c r="F194" s="63"/>
      <c r="G194" s="93"/>
    </row>
    <row r="195" spans="1:7" ht="46.35" customHeight="1" x14ac:dyDescent="0.2">
      <c r="A195" s="71" t="s">
        <v>122</v>
      </c>
      <c r="B195" s="115" t="s">
        <v>304</v>
      </c>
      <c r="C195" s="36"/>
      <c r="D195" s="56" t="s">
        <v>218</v>
      </c>
      <c r="E195" s="76" t="s">
        <v>305</v>
      </c>
      <c r="F195" s="10" t="s">
        <v>399</v>
      </c>
      <c r="G195" s="111" t="s">
        <v>353</v>
      </c>
    </row>
    <row r="196" spans="1:7" s="6" customFormat="1" ht="25.15" customHeight="1" x14ac:dyDescent="0.2">
      <c r="A196" s="94" t="s">
        <v>306</v>
      </c>
      <c r="B196" s="59"/>
      <c r="C196" s="58"/>
      <c r="D196" s="62"/>
      <c r="E196" s="58"/>
      <c r="F196" s="58"/>
      <c r="G196" s="94"/>
    </row>
    <row r="197" spans="1:7" s="8" customFormat="1" ht="25.15" customHeight="1" x14ac:dyDescent="0.2">
      <c r="A197" s="105" t="s">
        <v>307</v>
      </c>
      <c r="B197" s="52"/>
      <c r="C197" s="51"/>
      <c r="D197" s="63"/>
      <c r="E197" s="51"/>
      <c r="F197" s="51"/>
      <c r="G197" s="93"/>
    </row>
    <row r="198" spans="1:7" s="2" customFormat="1" ht="46.35" customHeight="1" x14ac:dyDescent="0.2">
      <c r="A198" s="33" t="s">
        <v>123</v>
      </c>
      <c r="B198" s="27" t="s">
        <v>308</v>
      </c>
      <c r="C198" s="31"/>
      <c r="D198" s="29" t="s">
        <v>215</v>
      </c>
      <c r="E198" s="32" t="s">
        <v>309</v>
      </c>
      <c r="F198" s="26">
        <v>9</v>
      </c>
      <c r="G198" s="16"/>
    </row>
    <row r="199" spans="1:7" s="2" customFormat="1" ht="46.35" customHeight="1" x14ac:dyDescent="0.2">
      <c r="A199" s="33" t="s">
        <v>124</v>
      </c>
      <c r="B199" s="27" t="s">
        <v>310</v>
      </c>
      <c r="C199" s="31"/>
      <c r="D199" s="29" t="s">
        <v>215</v>
      </c>
      <c r="E199" s="32" t="s">
        <v>309</v>
      </c>
      <c r="F199" s="26">
        <v>9</v>
      </c>
      <c r="G199" s="16"/>
    </row>
    <row r="200" spans="1:7" s="2" customFormat="1" ht="46.35" customHeight="1" x14ac:dyDescent="0.2">
      <c r="A200" s="33" t="s">
        <v>125</v>
      </c>
      <c r="B200" s="27" t="s">
        <v>311</v>
      </c>
      <c r="C200" s="31"/>
      <c r="D200" s="29" t="s">
        <v>215</v>
      </c>
      <c r="E200" s="32" t="s">
        <v>309</v>
      </c>
      <c r="F200" s="146" t="s">
        <v>13</v>
      </c>
      <c r="G200" s="16"/>
    </row>
    <row r="201" spans="1:7" s="2" customFormat="1" ht="46.35" customHeight="1" x14ac:dyDescent="0.2">
      <c r="A201" s="33" t="s">
        <v>126</v>
      </c>
      <c r="B201" s="27" t="s">
        <v>312</v>
      </c>
      <c r="C201" s="31"/>
      <c r="D201" s="29" t="s">
        <v>215</v>
      </c>
      <c r="E201" s="32" t="s">
        <v>309</v>
      </c>
      <c r="F201" s="146" t="s">
        <v>13</v>
      </c>
      <c r="G201" s="16"/>
    </row>
    <row r="202" spans="1:7" s="2" customFormat="1" ht="46.35" customHeight="1" x14ac:dyDescent="0.2">
      <c r="A202" s="33" t="s">
        <v>127</v>
      </c>
      <c r="B202" s="27" t="s">
        <v>313</v>
      </c>
      <c r="C202" s="31"/>
      <c r="D202" s="29" t="s">
        <v>215</v>
      </c>
      <c r="E202" s="32" t="s">
        <v>309</v>
      </c>
      <c r="F202" s="146" t="s">
        <v>13</v>
      </c>
      <c r="G202" s="22"/>
    </row>
    <row r="203" spans="1:7" s="2" customFormat="1" ht="46.35" customHeight="1" x14ac:dyDescent="0.2">
      <c r="A203" s="33" t="s">
        <v>128</v>
      </c>
      <c r="B203" s="27" t="s">
        <v>314</v>
      </c>
      <c r="C203" s="31"/>
      <c r="D203" s="29" t="s">
        <v>215</v>
      </c>
      <c r="E203" s="32" t="s">
        <v>309</v>
      </c>
      <c r="F203" s="26">
        <v>8</v>
      </c>
      <c r="G203" s="22"/>
    </row>
    <row r="204" spans="1:7" s="2" customFormat="1" ht="46.35" customHeight="1" x14ac:dyDescent="0.2">
      <c r="A204" s="33" t="s">
        <v>129</v>
      </c>
      <c r="B204" s="27" t="s">
        <v>315</v>
      </c>
      <c r="C204" s="31"/>
      <c r="D204" s="29" t="s">
        <v>215</v>
      </c>
      <c r="E204" s="32" t="s">
        <v>309</v>
      </c>
      <c r="F204" s="26">
        <v>1</v>
      </c>
      <c r="G204" s="15"/>
    </row>
    <row r="205" spans="1:7" s="2" customFormat="1" ht="46.35" customHeight="1" x14ac:dyDescent="0.2">
      <c r="A205" s="33" t="s">
        <v>130</v>
      </c>
      <c r="B205" s="27" t="s">
        <v>316</v>
      </c>
      <c r="C205" s="31"/>
      <c r="D205" s="29" t="s">
        <v>215</v>
      </c>
      <c r="E205" s="32" t="s">
        <v>309</v>
      </c>
      <c r="F205" s="26">
        <v>9</v>
      </c>
      <c r="G205" s="16"/>
    </row>
    <row r="206" spans="1:7" s="2" customFormat="1" ht="46.35" customHeight="1" x14ac:dyDescent="0.2">
      <c r="A206" s="33" t="s">
        <v>130</v>
      </c>
      <c r="B206" s="27" t="s">
        <v>317</v>
      </c>
      <c r="C206" s="31"/>
      <c r="D206" s="29" t="s">
        <v>215</v>
      </c>
      <c r="E206" s="32" t="s">
        <v>309</v>
      </c>
      <c r="F206" s="146" t="s">
        <v>13</v>
      </c>
      <c r="G206" s="16"/>
    </row>
    <row r="207" spans="1:7" s="8" customFormat="1" ht="25.15" customHeight="1" x14ac:dyDescent="0.2">
      <c r="A207" s="93" t="s">
        <v>318</v>
      </c>
      <c r="B207" s="52"/>
      <c r="C207" s="51"/>
      <c r="D207" s="63"/>
      <c r="E207" s="51"/>
      <c r="F207" s="51"/>
      <c r="G207" s="93"/>
    </row>
    <row r="208" spans="1:7" s="2" customFormat="1" ht="46.35" customHeight="1" x14ac:dyDescent="0.2">
      <c r="A208" s="33" t="s">
        <v>131</v>
      </c>
      <c r="B208" s="16" t="s">
        <v>319</v>
      </c>
      <c r="C208" s="31" t="s">
        <v>320</v>
      </c>
      <c r="D208" s="32" t="s">
        <v>218</v>
      </c>
      <c r="E208" s="32" t="s">
        <v>217</v>
      </c>
      <c r="F208" s="23" t="s">
        <v>397</v>
      </c>
      <c r="G208" s="16"/>
    </row>
    <row r="209" spans="1:7" s="2" customFormat="1" ht="46.35" customHeight="1" x14ac:dyDescent="0.2">
      <c r="A209" s="33" t="s">
        <v>131</v>
      </c>
      <c r="B209" s="16" t="s">
        <v>319</v>
      </c>
      <c r="C209" s="31" t="s">
        <v>321</v>
      </c>
      <c r="D209" s="32" t="s">
        <v>218</v>
      </c>
      <c r="E209" s="32" t="s">
        <v>217</v>
      </c>
      <c r="F209" s="23" t="s">
        <v>397</v>
      </c>
      <c r="G209" s="16"/>
    </row>
    <row r="210" spans="1:7" s="2" customFormat="1" ht="46.35" customHeight="1" x14ac:dyDescent="0.2">
      <c r="A210" s="33" t="s">
        <v>132</v>
      </c>
      <c r="B210" s="16" t="s">
        <v>322</v>
      </c>
      <c r="C210" s="31" t="s">
        <v>320</v>
      </c>
      <c r="D210" s="32" t="s">
        <v>218</v>
      </c>
      <c r="E210" s="32" t="s">
        <v>217</v>
      </c>
      <c r="F210" s="23" t="s">
        <v>397</v>
      </c>
      <c r="G210" s="16"/>
    </row>
    <row r="211" spans="1:7" s="2" customFormat="1" ht="46.35" customHeight="1" x14ac:dyDescent="0.2">
      <c r="A211" s="33" t="s">
        <v>132</v>
      </c>
      <c r="B211" s="16" t="s">
        <v>322</v>
      </c>
      <c r="C211" s="31" t="s">
        <v>321</v>
      </c>
      <c r="D211" s="32" t="s">
        <v>218</v>
      </c>
      <c r="E211" s="32" t="s">
        <v>217</v>
      </c>
      <c r="F211" s="23" t="s">
        <v>397</v>
      </c>
      <c r="G211" s="16"/>
    </row>
    <row r="212" spans="1:7" s="2" customFormat="1" ht="46.35" customHeight="1" x14ac:dyDescent="0.2">
      <c r="A212" s="33" t="s">
        <v>133</v>
      </c>
      <c r="B212" s="16" t="s">
        <v>323</v>
      </c>
      <c r="C212" s="31" t="s">
        <v>320</v>
      </c>
      <c r="D212" s="32" t="s">
        <v>218</v>
      </c>
      <c r="E212" s="32" t="s">
        <v>217</v>
      </c>
      <c r="F212" s="23" t="s">
        <v>397</v>
      </c>
      <c r="G212" s="16"/>
    </row>
    <row r="213" spans="1:7" s="2" customFormat="1" ht="46.35" customHeight="1" x14ac:dyDescent="0.2">
      <c r="A213" s="33" t="s">
        <v>133</v>
      </c>
      <c r="B213" s="16" t="s">
        <v>323</v>
      </c>
      <c r="C213" s="31" t="s">
        <v>321</v>
      </c>
      <c r="D213" s="32" t="s">
        <v>218</v>
      </c>
      <c r="E213" s="32" t="s">
        <v>217</v>
      </c>
      <c r="F213" s="23" t="s">
        <v>397</v>
      </c>
      <c r="G213" s="16"/>
    </row>
    <row r="214" spans="1:7" s="8" customFormat="1" ht="25.15" customHeight="1" x14ac:dyDescent="0.2">
      <c r="A214" s="93" t="s">
        <v>324</v>
      </c>
      <c r="B214" s="52"/>
      <c r="C214" s="51"/>
      <c r="D214" s="63"/>
      <c r="E214" s="51"/>
      <c r="F214" s="51"/>
      <c r="G214" s="93"/>
    </row>
    <row r="215" spans="1:7" s="2" customFormat="1" ht="46.35" customHeight="1" x14ac:dyDescent="0.2">
      <c r="A215" s="33" t="s">
        <v>134</v>
      </c>
      <c r="B215" s="27" t="s">
        <v>325</v>
      </c>
      <c r="C215" s="31" t="s">
        <v>320</v>
      </c>
      <c r="D215" s="32" t="s">
        <v>218</v>
      </c>
      <c r="E215" s="32" t="s">
        <v>217</v>
      </c>
      <c r="F215" s="23" t="s">
        <v>397</v>
      </c>
      <c r="G215" s="16"/>
    </row>
    <row r="216" spans="1:7" s="2" customFormat="1" ht="46.35" customHeight="1" x14ac:dyDescent="0.2">
      <c r="A216" s="33" t="s">
        <v>134</v>
      </c>
      <c r="B216" s="27" t="s">
        <v>325</v>
      </c>
      <c r="C216" s="31" t="s">
        <v>321</v>
      </c>
      <c r="D216" s="32" t="s">
        <v>218</v>
      </c>
      <c r="E216" s="32" t="s">
        <v>217</v>
      </c>
      <c r="F216" s="23" t="s">
        <v>397</v>
      </c>
      <c r="G216" s="16"/>
    </row>
    <row r="217" spans="1:7" s="2" customFormat="1" ht="46.35" customHeight="1" x14ac:dyDescent="0.2">
      <c r="A217" s="33" t="s">
        <v>135</v>
      </c>
      <c r="B217" s="27" t="s">
        <v>326</v>
      </c>
      <c r="C217" s="31" t="s">
        <v>320</v>
      </c>
      <c r="D217" s="32" t="s">
        <v>218</v>
      </c>
      <c r="E217" s="32" t="s">
        <v>217</v>
      </c>
      <c r="F217" s="18" t="s">
        <v>397</v>
      </c>
      <c r="G217" s="16"/>
    </row>
    <row r="218" spans="1:7" s="2" customFormat="1" ht="46.35" customHeight="1" x14ac:dyDescent="0.2">
      <c r="A218" s="33" t="s">
        <v>135</v>
      </c>
      <c r="B218" s="27" t="s">
        <v>326</v>
      </c>
      <c r="C218" s="31" t="s">
        <v>321</v>
      </c>
      <c r="D218" s="32" t="s">
        <v>218</v>
      </c>
      <c r="E218" s="32" t="s">
        <v>217</v>
      </c>
      <c r="F218" s="18" t="s">
        <v>397</v>
      </c>
      <c r="G218" s="16"/>
    </row>
    <row r="219" spans="1:7" s="2" customFormat="1" ht="46.35" customHeight="1" x14ac:dyDescent="0.2">
      <c r="A219" s="33" t="s">
        <v>136</v>
      </c>
      <c r="B219" s="27" t="s">
        <v>327</v>
      </c>
      <c r="C219" s="31" t="s">
        <v>320</v>
      </c>
      <c r="D219" s="32" t="s">
        <v>218</v>
      </c>
      <c r="E219" s="32" t="s">
        <v>217</v>
      </c>
      <c r="F219" s="18" t="s">
        <v>397</v>
      </c>
      <c r="G219" s="16"/>
    </row>
    <row r="220" spans="1:7" s="2" customFormat="1" ht="46.35" customHeight="1" x14ac:dyDescent="0.2">
      <c r="A220" s="33" t="s">
        <v>136</v>
      </c>
      <c r="B220" s="27" t="s">
        <v>327</v>
      </c>
      <c r="C220" s="31" t="s">
        <v>321</v>
      </c>
      <c r="D220" s="32" t="s">
        <v>218</v>
      </c>
      <c r="E220" s="32" t="s">
        <v>217</v>
      </c>
      <c r="F220" s="18" t="s">
        <v>397</v>
      </c>
      <c r="G220" s="16"/>
    </row>
    <row r="221" spans="1:7" s="8" customFormat="1" ht="25.15" customHeight="1" x14ac:dyDescent="0.2">
      <c r="A221" s="105" t="s">
        <v>328</v>
      </c>
      <c r="B221" s="52"/>
      <c r="C221" s="51"/>
      <c r="D221" s="63"/>
      <c r="E221" s="51"/>
      <c r="F221" s="51"/>
      <c r="G221" s="93"/>
    </row>
    <row r="222" spans="1:7" s="2" customFormat="1" ht="46.35" customHeight="1" x14ac:dyDescent="0.2">
      <c r="A222" s="33" t="s">
        <v>137</v>
      </c>
      <c r="B222" s="27" t="s">
        <v>329</v>
      </c>
      <c r="C222" s="66"/>
      <c r="D222" s="32" t="s">
        <v>215</v>
      </c>
      <c r="E222" s="32" t="s">
        <v>217</v>
      </c>
      <c r="F222" s="23" t="s">
        <v>397</v>
      </c>
      <c r="G222" s="16"/>
    </row>
    <row r="223" spans="1:7" s="2" customFormat="1" ht="46.35" customHeight="1" x14ac:dyDescent="0.2">
      <c r="A223" s="33" t="s">
        <v>138</v>
      </c>
      <c r="B223" s="27" t="s">
        <v>330</v>
      </c>
      <c r="C223" s="66"/>
      <c r="D223" s="32" t="s">
        <v>215</v>
      </c>
      <c r="E223" s="32" t="s">
        <v>217</v>
      </c>
      <c r="F223" s="18" t="s">
        <v>397</v>
      </c>
      <c r="G223" s="16"/>
    </row>
    <row r="224" spans="1:7" s="2" customFormat="1" ht="46.35" customHeight="1" x14ac:dyDescent="0.2">
      <c r="A224" s="33" t="s">
        <v>139</v>
      </c>
      <c r="B224" s="27" t="s">
        <v>331</v>
      </c>
      <c r="C224" s="66"/>
      <c r="D224" s="32" t="s">
        <v>215</v>
      </c>
      <c r="E224" s="32" t="s">
        <v>217</v>
      </c>
      <c r="F224" s="18" t="s">
        <v>397</v>
      </c>
      <c r="G224" s="16"/>
    </row>
    <row r="225" spans="1:7" s="6" customFormat="1" ht="25.15" customHeight="1" x14ac:dyDescent="0.2">
      <c r="A225" s="94" t="s">
        <v>332</v>
      </c>
      <c r="B225" s="78"/>
      <c r="C225" s="78"/>
      <c r="D225" s="118"/>
      <c r="E225" s="78"/>
      <c r="F225" s="78"/>
      <c r="G225" s="127"/>
    </row>
    <row r="226" spans="1:7" s="8" customFormat="1" ht="25.15" customHeight="1" x14ac:dyDescent="0.2">
      <c r="A226" s="93" t="s">
        <v>333</v>
      </c>
      <c r="B226" s="64"/>
      <c r="C226" s="64"/>
      <c r="D226" s="65"/>
      <c r="E226" s="64"/>
      <c r="F226" s="64"/>
      <c r="G226" s="114"/>
    </row>
    <row r="227" spans="1:7" s="2" customFormat="1" ht="46.35" customHeight="1" x14ac:dyDescent="0.2">
      <c r="A227" s="33" t="s">
        <v>140</v>
      </c>
      <c r="B227" s="16" t="s">
        <v>334</v>
      </c>
      <c r="C227" s="66"/>
      <c r="D227" s="32" t="s">
        <v>215</v>
      </c>
      <c r="E227" s="32" t="s">
        <v>309</v>
      </c>
      <c r="F227" s="11" t="s">
        <v>13</v>
      </c>
      <c r="G227" s="15"/>
    </row>
    <row r="228" spans="1:7" s="2" customFormat="1" ht="46.35" customHeight="1" x14ac:dyDescent="0.2">
      <c r="A228" s="33" t="s">
        <v>141</v>
      </c>
      <c r="B228" s="16" t="s">
        <v>335</v>
      </c>
      <c r="C228" s="66"/>
      <c r="D228" s="32" t="s">
        <v>215</v>
      </c>
      <c r="E228" s="32" t="s">
        <v>309</v>
      </c>
      <c r="F228" s="11">
        <v>9</v>
      </c>
      <c r="G228" s="15"/>
    </row>
    <row r="229" spans="1:7" s="2" customFormat="1" ht="46.35" customHeight="1" x14ac:dyDescent="0.2">
      <c r="A229" s="33" t="s">
        <v>142</v>
      </c>
      <c r="B229" s="16" t="s">
        <v>336</v>
      </c>
      <c r="C229" s="66"/>
      <c r="D229" s="32" t="s">
        <v>215</v>
      </c>
      <c r="E229" s="32" t="s">
        <v>217</v>
      </c>
      <c r="F229" s="11" t="s">
        <v>13</v>
      </c>
      <c r="G229" s="16"/>
    </row>
    <row r="230" spans="1:7" s="2" customFormat="1" ht="46.35" customHeight="1" x14ac:dyDescent="0.2">
      <c r="A230" s="33" t="s">
        <v>143</v>
      </c>
      <c r="B230" s="16" t="s">
        <v>337</v>
      </c>
      <c r="C230" s="66"/>
      <c r="D230" s="32" t="s">
        <v>215</v>
      </c>
      <c r="E230" s="32" t="s">
        <v>217</v>
      </c>
      <c r="F230" s="73" t="s">
        <v>397</v>
      </c>
      <c r="G230" s="15"/>
    </row>
    <row r="231" spans="1:7" s="6" customFormat="1" ht="25.15" customHeight="1" x14ac:dyDescent="0.2">
      <c r="A231" s="94" t="s">
        <v>338</v>
      </c>
      <c r="B231" s="59"/>
      <c r="C231" s="58"/>
      <c r="D231" s="62"/>
      <c r="E231" s="58"/>
      <c r="F231" s="58"/>
      <c r="G231" s="94"/>
    </row>
    <row r="232" spans="1:7" s="2" customFormat="1" ht="46.35" customHeight="1" x14ac:dyDescent="0.2">
      <c r="A232" s="117" t="s">
        <v>339</v>
      </c>
      <c r="B232" s="33"/>
      <c r="C232" s="66"/>
      <c r="D232" s="34"/>
      <c r="E232" s="66"/>
      <c r="F232" s="66"/>
      <c r="G232" s="117"/>
    </row>
    <row r="233" spans="1:7" s="6" customFormat="1" ht="25.15" customHeight="1" x14ac:dyDescent="0.2">
      <c r="A233" s="94" t="s">
        <v>340</v>
      </c>
      <c r="B233" s="59"/>
      <c r="C233" s="58"/>
      <c r="D233" s="62"/>
      <c r="E233" s="58"/>
      <c r="F233" s="58"/>
      <c r="G233" s="94"/>
    </row>
    <row r="234" spans="1:7" s="8" customFormat="1" ht="25.15" customHeight="1" x14ac:dyDescent="0.2">
      <c r="A234" s="93" t="s">
        <v>341</v>
      </c>
      <c r="B234" s="52"/>
      <c r="C234" s="51"/>
      <c r="D234" s="63"/>
      <c r="E234" s="51"/>
      <c r="F234" s="51"/>
      <c r="G234" s="93"/>
    </row>
    <row r="235" spans="1:7" ht="46.35" customHeight="1" x14ac:dyDescent="0.2">
      <c r="A235" s="19" t="s">
        <v>144</v>
      </c>
      <c r="B235" s="27" t="s">
        <v>342</v>
      </c>
      <c r="C235" s="31"/>
      <c r="D235" s="32" t="s">
        <v>218</v>
      </c>
      <c r="E235" s="27" t="s">
        <v>225</v>
      </c>
      <c r="F235" s="110" t="s">
        <v>355</v>
      </c>
      <c r="G235" s="14"/>
    </row>
    <row r="236" spans="1:7" s="2" customFormat="1" ht="46.35" customHeight="1" x14ac:dyDescent="0.2">
      <c r="A236" s="33" t="s">
        <v>145</v>
      </c>
      <c r="B236" s="27" t="s">
        <v>343</v>
      </c>
      <c r="C236" s="66"/>
      <c r="D236" s="32" t="s">
        <v>218</v>
      </c>
      <c r="E236" s="27" t="s">
        <v>225</v>
      </c>
      <c r="F236" s="110" t="s">
        <v>355</v>
      </c>
      <c r="G236" s="14"/>
    </row>
    <row r="237" spans="1:7" s="8" customFormat="1" ht="25.15" customHeight="1" x14ac:dyDescent="0.2">
      <c r="A237" s="93" t="s">
        <v>344</v>
      </c>
      <c r="B237" s="52"/>
      <c r="C237" s="51"/>
      <c r="D237" s="63"/>
      <c r="E237" s="51"/>
      <c r="F237" s="51"/>
      <c r="G237" s="93"/>
    </row>
    <row r="238" spans="1:7" ht="46.35" customHeight="1" x14ac:dyDescent="0.2">
      <c r="A238" s="71" t="s">
        <v>146</v>
      </c>
      <c r="B238" s="119" t="s">
        <v>345</v>
      </c>
      <c r="C238" s="79"/>
      <c r="D238" s="32" t="s">
        <v>215</v>
      </c>
      <c r="E238" s="71"/>
      <c r="F238" s="73" t="s">
        <v>13</v>
      </c>
      <c r="G238" s="128"/>
    </row>
    <row r="239" spans="1:7" s="8" customFormat="1" ht="25.15" customHeight="1" x14ac:dyDescent="0.2">
      <c r="A239" s="120" t="s">
        <v>346</v>
      </c>
      <c r="B239" s="81"/>
      <c r="C239" s="80"/>
      <c r="D239" s="82"/>
      <c r="E239" s="80"/>
      <c r="F239" s="82"/>
      <c r="G239" s="120"/>
    </row>
    <row r="240" spans="1:7" s="8" customFormat="1" ht="46.35" customHeight="1" x14ac:dyDescent="0.2">
      <c r="A240" s="77" t="s">
        <v>147</v>
      </c>
      <c r="B240" s="16" t="s">
        <v>347</v>
      </c>
      <c r="C240" s="66"/>
      <c r="D240" s="32" t="s">
        <v>215</v>
      </c>
      <c r="E240" s="83"/>
      <c r="F240" s="10" t="s">
        <v>397</v>
      </c>
      <c r="G240" s="129"/>
    </row>
    <row r="241" spans="1:7" s="8" customFormat="1" ht="46.35" customHeight="1" x14ac:dyDescent="0.2">
      <c r="A241" s="77" t="s">
        <v>148</v>
      </c>
      <c r="B241" s="16" t="s">
        <v>348</v>
      </c>
      <c r="C241" s="66"/>
      <c r="D241" s="32" t="s">
        <v>215</v>
      </c>
      <c r="E241" s="83"/>
      <c r="F241" s="10" t="s">
        <v>397</v>
      </c>
      <c r="G241" s="129"/>
    </row>
  </sheetData>
  <hyperlinks>
    <hyperlink ref="F110" r:id="rId1" xr:uid="{00000000-0004-0000-0100-000000000000}"/>
    <hyperlink ref="F64" r:id="rId2" xr:uid="{00000000-0004-0000-0100-000001000000}"/>
    <hyperlink ref="F235" r:id="rId3" xr:uid="{00000000-0004-0000-0100-000002000000}"/>
    <hyperlink ref="F236" r:id="rId4" xr:uid="{00000000-0004-0000-0100-000003000000}"/>
  </hyperlinks>
  <pageMargins left="0.70866141732283472" right="0.70866141732283472" top="0.74803149606299213" bottom="0.74803149606299213" header="0.31496062992125984" footer="0.31496062992125984"/>
  <pageSetup paperSize="9" scale="44" orientation="landscape" r:id="rId5"/>
  <rowBreaks count="10" manualBreakCount="10">
    <brk id="22" max="7" man="1"/>
    <brk id="50" max="7" man="1"/>
    <brk id="52" max="7" man="1"/>
    <brk id="71" max="7" man="1"/>
    <brk id="102" max="7" man="1"/>
    <brk id="122" max="7" man="1"/>
    <brk id="157" max="7" man="1"/>
    <brk id="175" max="7" man="1"/>
    <brk id="195" max="7" man="1"/>
    <brk id="220"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ile Gallery" ma:contentTypeID="0x010100441D56BDF2124F8093054219D73210EC00E86950C36A1FB6409FF7EF998514F307" ma:contentTypeVersion="0" ma:contentTypeDescription="" ma:contentTypeScope="" ma:versionID="1b2f8b88d07a3dc04a72345ec9e17109">
  <xsd:schema xmlns:xsd="http://www.w3.org/2001/XMLSchema" xmlns:xs="http://www.w3.org/2001/XMLSchema" xmlns:p="http://schemas.microsoft.com/office/2006/metadata/properties" xmlns:ns2="A56F08BA-F87D-427A-BF2C-63D398B980A3" targetNamespace="http://schemas.microsoft.com/office/2006/metadata/properties" ma:root="true" ma:fieldsID="931bb746551cfd9fc9a42732015b979c" ns2:_="">
    <xsd:import namespace="A56F08BA-F87D-427A-BF2C-63D398B980A3"/>
    <xsd:element name="properties">
      <xsd:complexType>
        <xsd:sequence>
          <xsd:element name="documentManagement">
            <xsd:complexType>
              <xsd:all>
                <xsd:element ref="ns2:Description" minOccurs="0"/>
                <xsd:element ref="ns2:Year" minOccurs="0"/>
                <xsd:element ref="ns2:Month" minOccurs="0"/>
                <xsd:element ref="ns2:ShowFile" minOccurs="0"/>
                <xsd:element ref="ns2:FileOrder" minOccurs="0"/>
                <xsd:element ref="ns2:FileCategory" minOccurs="0"/>
                <xsd:element ref="ns2:D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6F08BA-F87D-427A-BF2C-63D398B980A3" elementFormDefault="qualified">
    <xsd:import namespace="http://schemas.microsoft.com/office/2006/documentManagement/types"/>
    <xsd:import namespace="http://schemas.microsoft.com/office/infopath/2007/PartnerControls"/>
    <xsd:element name="Description" ma:index="8" nillable="true" ma:displayName="Description" ma:internalName="Description">
      <xsd:simpleType>
        <xsd:restriction base="dms:Unknown"/>
      </xsd:simpleType>
    </xsd:element>
    <xsd:element name="Year" ma:index="9" nillable="true" ma:displayName="Year" ma:internalName="Year">
      <xsd:simpleType>
        <xsd:restriction base="dms:Unknown"/>
      </xsd:simpleType>
    </xsd:element>
    <xsd:element name="Month" ma:index="10" nillable="true" ma:displayName="Month" ma:format="Dropdown" ma:internalName="Month">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restriction>
      </xsd:simpleType>
    </xsd:element>
    <xsd:element name="ShowFile" ma:index="11" nillable="true" ma:displayName="Show File" ma:default="0" ma:internalName="ShowFile">
      <xsd:simpleType>
        <xsd:restriction base="dms:Boolean"/>
      </xsd:simpleType>
    </xsd:element>
    <xsd:element name="FileOrder" ma:index="12" nillable="true" ma:displayName="Order" ma:internalName="FileOrder">
      <xsd:simpleType>
        <xsd:restriction base="dms:Unknown"/>
      </xsd:simpleType>
    </xsd:element>
    <xsd:element name="FileCategory" ma:index="13" nillable="true" ma:displayName="Category" ma:list="8209968c-372d-49c6-b509-7cb5955ad7e9" ma:internalName="Category" ma:showField="Title" ma:web="6210351c-6029-4fe7-bf9d-bb2b515ab65f">
      <xsd:simpleType>
        <xsd:restriction base="dms:Lookup"/>
      </xsd:simpleType>
    </xsd:element>
    <xsd:element name="Day" ma:index="14" nillable="true" ma:displayName="Day" ma:format="Dropdown" ma:internalName="Day">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leCategory xmlns="A56F08BA-F87D-427A-BF2C-63D398B980A3">22</FileCategory>
    <Month xmlns="A56F08BA-F87D-427A-BF2C-63D398B980A3">6</Month>
    <FileOrder xmlns="A56F08BA-F87D-427A-BF2C-63D398B980A3">1</FileOrder>
    <Year xmlns="A56F08BA-F87D-427A-BF2C-63D398B980A3">2023</Year>
    <Description xmlns="A56F08BA-F87D-427A-BF2C-63D398B980A3" xsi:nil="true"/>
    <Day xmlns="A56F08BA-F87D-427A-BF2C-63D398B980A3" xsi:nil="true"/>
    <ShowFile xmlns="A56F08BA-F87D-427A-BF2C-63D398B980A3">true</ShowFile>
  </documentManagement>
</p:properties>
</file>

<file path=customXml/itemProps1.xml><?xml version="1.0" encoding="utf-8"?>
<ds:datastoreItem xmlns:ds="http://schemas.openxmlformats.org/officeDocument/2006/customXml" ds:itemID="{CF342078-8DEC-4FB9-88FA-6FC563056186}"/>
</file>

<file path=customXml/itemProps2.xml><?xml version="1.0" encoding="utf-8"?>
<ds:datastoreItem xmlns:ds="http://schemas.openxmlformats.org/officeDocument/2006/customXml" ds:itemID="{B49C0BA3-18BB-491B-9BD9-47F93C85A2A4}"/>
</file>

<file path=customXml/itemProps3.xml><?xml version="1.0" encoding="utf-8"?>
<ds:datastoreItem xmlns:ds="http://schemas.openxmlformats.org/officeDocument/2006/customXml" ds:itemID="{88528F3B-8E8B-4898-8F53-35E9B6D928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cover </vt:lpstr>
      <vt:lpstr>30.6.23</vt:lpstr>
      <vt:lpstr>'30.6.23'!WPrint_Area_W</vt:lpstr>
      <vt:lpstr>'30.6.23'!WPrint_TitlesW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Derivatives (MAOF) Clearing House - CPMI-IOSCO Quantitative Disclosures as of June 30, 2023</dc:title>
  <dc:creator>Eliran Bental</dc:creator>
  <cp:lastModifiedBy>Nir Shahak</cp:lastModifiedBy>
  <cp:lastPrinted>2018-06-26T14:18:38Z</cp:lastPrinted>
  <dcterms:created xsi:type="dcterms:W3CDTF">2018-06-05T11:36:03Z</dcterms:created>
  <dcterms:modified xsi:type="dcterms:W3CDTF">2023-08-15T10:25:26Z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0x010100441D56BDF2124F8093054219D73210EC00E86950C36A1FB6409FF7EF998514F307</vt:lpwstr>
  </property>
</Properties>
</file>