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mbafsprd2\FolderRedirection\nurit\Documents\שנת 2020\דצמבר 2020\"/>
    </mc:Choice>
  </mc:AlternateContent>
  <xr:revisionPtr revIDLastSave="0" documentId="8_{6B32C433-6EAB-431B-B6CA-5BB6195E9323}" xr6:coauthVersionLast="36" xr6:coauthVersionMax="36" xr10:uidLastSave="{00000000-0000-0000-0000-000000000000}"/>
  <bookViews>
    <workbookView xWindow="0" yWindow="0" windowWidth="19200" windowHeight="6315" xr2:uid="{340462C9-77EA-4114-969B-647C853A87ED}"/>
  </bookViews>
  <sheets>
    <sheet name="לוח 15" sheetId="1" r:id="rId1"/>
  </sheets>
  <definedNames>
    <definedName name="_xlnm.Print_Area" localSheetId="0">'לוח 15'!$A$1:$L$50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2" i="1"/>
  <c r="F31" i="1"/>
  <c r="F30" i="1"/>
  <c r="A27" i="1"/>
</calcChain>
</file>

<file path=xl/sharedStrings.xml><?xml version="1.0" encoding="utf-8"?>
<sst xmlns="http://schemas.openxmlformats.org/spreadsheetml/2006/main" count="125" uniqueCount="47">
  <si>
    <t>לוח 1-15 : ערך שוק של ניירות הערך הרשומים בבורסה, 2000 עד 2019 - מחירי דצמבר 2019</t>
  </si>
  <si>
    <t>(מיליארדי ש"ח)</t>
  </si>
  <si>
    <t>נכון ל-31.12.2020</t>
  </si>
  <si>
    <t>סוף שנה</t>
  </si>
  <si>
    <t>שוק איגרות החוב - אג"ח חברות</t>
  </si>
  <si>
    <t>שוק איגרות החוב - אג"ח רצף מוסדיים*</t>
  </si>
  <si>
    <t>מק"מ</t>
  </si>
  <si>
    <t>-</t>
  </si>
  <si>
    <t>2001</t>
  </si>
  <si>
    <t>2012</t>
  </si>
  <si>
    <t>לוח 2-15 : ערך שוק של ניירות הערך הרשומים בבורסה, בשנת 2020 - מחירים שוטפים</t>
  </si>
  <si>
    <t>דצמבר 2019</t>
  </si>
  <si>
    <t>ינואר 2020</t>
  </si>
  <si>
    <t>פברואר 2020</t>
  </si>
  <si>
    <t>מרץ 2020</t>
  </si>
  <si>
    <t>אפריל 2020</t>
  </si>
  <si>
    <t>מאי 2020</t>
  </si>
  <si>
    <t>יוני 2020</t>
  </si>
  <si>
    <t>יולי 2020</t>
  </si>
  <si>
    <t>אוגוסט 2020</t>
  </si>
  <si>
    <t>ספטמבר 2020</t>
  </si>
  <si>
    <t>אוקטובר 2020</t>
  </si>
  <si>
    <t>נובמבר 2020</t>
  </si>
  <si>
    <t>דצמבר 2020</t>
  </si>
  <si>
    <t>הערות לטבלה:</t>
  </si>
  <si>
    <t>* המסחר ברצף מוסדיים החל במאי 2004.</t>
  </si>
  <si>
    <r>
      <t>(1)</t>
    </r>
    <r>
      <rPr>
        <sz val="12"/>
        <rFont val="Arial"/>
        <family val="2"/>
      </rPr>
      <t xml:space="preserve"> שווי שוק - עד 2018 תעודות סל - שווי השוק כולל החזקות חברות בנות - נתוני הבורסה לני"ע; שווי החזקות הציבור - נתוני בנק ישראל.</t>
    </r>
  </si>
  <si>
    <r>
      <t xml:space="preserve">      </t>
    </r>
    <r>
      <rPr>
        <sz val="12"/>
        <rFont val="Arial"/>
        <family val="2"/>
      </rPr>
      <t>החל ב-2018, קרנות סל -  שווי השוק הינו גם החזקות הציבור - נתוני הבורסה לני"ע. החל באוגוסט 2019 - כולל קרנות חוץ, ששווין במסלקת יורוקליר כ-0.182 מיליארד שקל בסוף שנת 2019.</t>
    </r>
  </si>
  <si>
    <r>
      <t>(2)</t>
    </r>
    <r>
      <rPr>
        <sz val="12"/>
        <rFont val="Arial"/>
        <family val="2"/>
      </rPr>
      <t>עד 2018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כולל תעודות סל על מדדי אג"ח וסחורות, ותעודות פיקדון (לשעבר "תעודות מטבע"). החל ב-2018 - קרנות סל בלבד. החל באוגוסט 2019 - כולל קרנות חוץ, ששווין במסלקת יורוקליר כ-0.048 מיליארד שקל </t>
    </r>
  </si>
  <si>
    <t xml:space="preserve">    בסוף שנת 2019.  </t>
  </si>
  <si>
    <r>
      <t xml:space="preserve">(3) </t>
    </r>
    <r>
      <rPr>
        <sz val="12"/>
        <rFont val="Arial"/>
        <family val="2"/>
      </rPr>
      <t>החל בדצמבר 2015 כולל מניות בכורה לא סחירות שהנפיקה "טבע" בארה"ב.</t>
    </r>
  </si>
  <si>
    <r>
      <t xml:space="preserve">(4) </t>
    </r>
    <r>
      <rPr>
        <sz val="12"/>
        <rFont val="Arial"/>
        <family val="2"/>
      </rPr>
      <t>לא כולל אג"ח שהושאלו ממאגר ההשאלות של משרד האוצר.</t>
    </r>
  </si>
  <si>
    <r>
      <t xml:space="preserve">(5) </t>
    </r>
    <r>
      <rPr>
        <sz val="12"/>
        <rFont val="Arial"/>
        <family val="2"/>
      </rPr>
      <t>החל ב-2019 כולל אג"ח מובנות.</t>
    </r>
  </si>
  <si>
    <r>
      <t xml:space="preserve">שוק המניות - מניות והמירים </t>
    </r>
    <r>
      <rPr>
        <b/>
        <vertAlign val="superscript"/>
        <sz val="12"/>
        <rFont val="Arial"/>
        <family val="2"/>
      </rPr>
      <t>(3)</t>
    </r>
  </si>
  <si>
    <r>
      <t>שוק המניות -קרנות סל על מדדי מניות - שווי שוק</t>
    </r>
    <r>
      <rPr>
        <b/>
        <vertAlign val="superscript"/>
        <sz val="12"/>
        <rFont val="Arial"/>
        <family val="2"/>
      </rPr>
      <t>(1)(3)</t>
    </r>
  </si>
  <si>
    <r>
      <t>שוק המניות - קרנות סל על מדדי מניות - מזה: ציבור</t>
    </r>
    <r>
      <rPr>
        <b/>
        <vertAlign val="superscript"/>
        <sz val="12"/>
        <rFont val="Arial"/>
        <family val="2"/>
      </rPr>
      <t>(1)</t>
    </r>
  </si>
  <si>
    <r>
      <t>שוק איגרות החוב - אג"ח ממשלתי</t>
    </r>
    <r>
      <rPr>
        <b/>
        <vertAlign val="superscript"/>
        <sz val="12"/>
        <rFont val="Arial"/>
        <family val="2"/>
      </rPr>
      <t>(4)</t>
    </r>
  </si>
  <si>
    <r>
      <t>שוק איגרות חוב - מכשירים פיננסים - קרנות סל על מדדי אג"ח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- שווי שוק</t>
    </r>
    <r>
      <rPr>
        <b/>
        <vertAlign val="superscript"/>
        <sz val="12"/>
        <rFont val="Arial"/>
        <family val="2"/>
      </rPr>
      <t>(1)</t>
    </r>
  </si>
  <si>
    <r>
      <t>שוק איגרות חוב - מכשירים פיננסים - קרנות סל על מדדי אג"ח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- מזה: ציבור</t>
    </r>
    <r>
      <rPr>
        <b/>
        <vertAlign val="superscript"/>
        <sz val="12"/>
        <rFont val="Arial"/>
        <family val="2"/>
      </rPr>
      <t>(1)</t>
    </r>
  </si>
  <si>
    <t>שוק איגרות חוב - מכשירים פיננסים - אג"ח מובנות - שווי שוק</t>
  </si>
  <si>
    <t>שוק איגרות חוב - מכשירים פיננסים - אג"ח מובנות - מזה: ציבור</t>
  </si>
  <si>
    <r>
      <t>שוק המניות - תעודות סל על מדדי מניות - מזה: ציבור</t>
    </r>
    <r>
      <rPr>
        <b/>
        <vertAlign val="superscript"/>
        <sz val="12"/>
        <rFont val="Arial"/>
        <family val="2"/>
      </rPr>
      <t>(1)</t>
    </r>
  </si>
  <si>
    <r>
      <t>שוק איגרות החוב - אג"ח חברות</t>
    </r>
    <r>
      <rPr>
        <b/>
        <vertAlign val="superscript"/>
        <sz val="12"/>
        <rFont val="Arial"/>
        <family val="2"/>
      </rPr>
      <t>(5)</t>
    </r>
  </si>
  <si>
    <r>
      <t>שוק איגרות חוב - מכשירים פיננסים - תעודות סל על מדדי אג"ח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- שווי שוק</t>
    </r>
    <r>
      <rPr>
        <b/>
        <vertAlign val="superscript"/>
        <sz val="12"/>
        <rFont val="Arial"/>
        <family val="2"/>
      </rPr>
      <t>(1)</t>
    </r>
  </si>
  <si>
    <r>
      <t>שוק איגרות חוב - מכשירים פיננסים - תעודות סל על מדדי אג"ח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- מזה: ציבור</t>
    </r>
    <r>
      <rPr>
        <b/>
        <vertAlign val="superscript"/>
        <sz val="12"/>
        <rFont val="Arial"/>
        <family val="2"/>
      </rPr>
      <t>(1)</t>
    </r>
  </si>
  <si>
    <r>
      <t>שוק איגרות חוב - מכשירים פיננסים - אג"ח מובנות</t>
    </r>
    <r>
      <rPr>
        <b/>
        <vertAlign val="superscript"/>
        <sz val="12"/>
        <rFont val="Arial"/>
        <family val="2"/>
      </rPr>
      <t>(1)(5)</t>
    </r>
    <r>
      <rPr>
        <b/>
        <sz val="12"/>
        <rFont val="Arial"/>
        <family val="2"/>
      </rPr>
      <t xml:space="preserve"> - שווי שוק</t>
    </r>
  </si>
  <si>
    <r>
      <t>שוק איגרות חוב - מכשירים פיננסים - אג"ח מובנות - מזה: ציבור</t>
    </r>
    <r>
      <rPr>
        <b/>
        <vertAlign val="superscript"/>
        <sz val="12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</si>
</sst>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C6DA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quotePrefix="1" applyFont="1" applyFill="1" applyAlignment="1">
      <alignment horizontal="right" readingOrder="2"/>
    </xf>
    <xf numFmtId="164" fontId="3" fillId="0" borderId="6" xfId="0" applyNumberFormat="1" applyFont="1" applyFill="1" applyBorder="1"/>
    <xf numFmtId="0" fontId="2" fillId="0" borderId="0" xfId="0" quotePrefix="1" applyFont="1" applyFill="1" applyAlignment="1">
      <alignment horizontal="right"/>
    </xf>
    <xf numFmtId="0" fontId="3" fillId="0" borderId="12" xfId="0" quotePrefix="1" applyFont="1" applyFill="1" applyBorder="1" applyAlignment="1">
      <alignment horizontal="right"/>
    </xf>
    <xf numFmtId="164" fontId="3" fillId="0" borderId="13" xfId="0" applyNumberFormat="1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3" xfId="0" applyFont="1" applyFill="1" applyBorder="1" applyAlignment="1">
      <alignment horizontal="right"/>
    </xf>
    <xf numFmtId="164" fontId="3" fillId="0" borderId="15" xfId="0" applyNumberFormat="1" applyFont="1" applyFill="1" applyBorder="1"/>
    <xf numFmtId="164" fontId="3" fillId="0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4" xfId="0" applyNumberFormat="1" applyFont="1" applyFill="1" applyBorder="1"/>
    <xf numFmtId="49" fontId="3" fillId="0" borderId="16" xfId="0" quotePrefix="1" applyNumberFormat="1" applyFont="1" applyBorder="1" applyAlignment="1">
      <alignment horizontal="right"/>
    </xf>
    <xf numFmtId="164" fontId="3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right"/>
    </xf>
    <xf numFmtId="49" fontId="3" fillId="0" borderId="8" xfId="0" quotePrefix="1" applyNumberFormat="1" applyFont="1" applyFill="1" applyBorder="1" applyAlignment="1">
      <alignment horizontal="right"/>
    </xf>
    <xf numFmtId="164" fontId="3" fillId="0" borderId="18" xfId="0" applyNumberFormat="1" applyFont="1" applyFill="1" applyBorder="1"/>
    <xf numFmtId="164" fontId="3" fillId="0" borderId="18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right"/>
    </xf>
    <xf numFmtId="0" fontId="0" fillId="0" borderId="0" xfId="0" applyFont="1"/>
    <xf numFmtId="0" fontId="0" fillId="0" borderId="17" xfId="0" applyFont="1" applyFill="1" applyBorder="1"/>
    <xf numFmtId="0" fontId="4" fillId="0" borderId="0" xfId="0" quotePrefix="1" applyFont="1" applyAlignment="1">
      <alignment horizontal="right"/>
    </xf>
    <xf numFmtId="0" fontId="3" fillId="0" borderId="0" xfId="0" applyFont="1"/>
    <xf numFmtId="0" fontId="3" fillId="0" borderId="0" xfId="0" applyFont="1" applyFill="1" applyBorder="1" applyAlignment="1">
      <alignment horizontal="right" readingOrder="2"/>
    </xf>
    <xf numFmtId="9" fontId="3" fillId="0" borderId="0" xfId="1" applyFont="1" applyFill="1" applyBorder="1"/>
    <xf numFmtId="164" fontId="3" fillId="0" borderId="0" xfId="1" applyNumberFormat="1" applyFont="1" applyFill="1" applyBorder="1"/>
    <xf numFmtId="1" fontId="3" fillId="0" borderId="0" xfId="1" applyNumberFormat="1" applyFont="1" applyFill="1" applyBorder="1"/>
    <xf numFmtId="0" fontId="5" fillId="0" borderId="0" xfId="0" quotePrefix="1" applyFont="1" applyFill="1" applyBorder="1" applyAlignment="1">
      <alignment horizontal="right" readingOrder="2"/>
    </xf>
    <xf numFmtId="164" fontId="3" fillId="0" borderId="0" xfId="0" applyNumberFormat="1" applyFont="1" applyFill="1" applyBorder="1"/>
    <xf numFmtId="166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quotePrefix="1" applyFont="1" applyFill="1" applyBorder="1" applyAlignment="1">
      <alignment horizontal="right" readingOrder="2"/>
    </xf>
    <xf numFmtId="0" fontId="0" fillId="0" borderId="0" xfId="0" applyFont="1" applyFill="1"/>
    <xf numFmtId="0" fontId="6" fillId="0" borderId="0" xfId="0" applyFont="1" applyFill="1" applyAlignment="1">
      <alignment horizontal="right"/>
    </xf>
    <xf numFmtId="0" fontId="4" fillId="2" borderId="1" xfId="0" quotePrefix="1" applyFont="1" applyFill="1" applyBorder="1" applyAlignment="1">
      <alignment vertical="top" wrapText="1"/>
    </xf>
    <xf numFmtId="0" fontId="4" fillId="2" borderId="2" xfId="0" quotePrefix="1" applyFont="1" applyFill="1" applyBorder="1" applyAlignment="1">
      <alignment horizontal="right" vertical="top" wrapText="1" readingOrder="2"/>
    </xf>
    <xf numFmtId="0" fontId="4" fillId="2" borderId="3" xfId="0" quotePrefix="1" applyFont="1" applyFill="1" applyBorder="1" applyAlignment="1">
      <alignment horizontal="right" vertical="top" wrapText="1" readingOrder="2"/>
    </xf>
    <xf numFmtId="0" fontId="4" fillId="2" borderId="3" xfId="0" quotePrefix="1" applyFont="1" applyFill="1" applyBorder="1" applyAlignment="1">
      <alignment horizontal="left" vertical="top" wrapText="1" readingOrder="2"/>
    </xf>
    <xf numFmtId="0" fontId="4" fillId="2" borderId="1" xfId="0" quotePrefix="1" applyFont="1" applyFill="1" applyBorder="1" applyAlignment="1">
      <alignment horizontal="right" vertical="top" wrapText="1" readingOrder="2"/>
    </xf>
    <xf numFmtId="0" fontId="4" fillId="2" borderId="4" xfId="0" applyFont="1" applyFill="1" applyBorder="1" applyAlignment="1">
      <alignment vertical="top" wrapText="1"/>
    </xf>
    <xf numFmtId="0" fontId="4" fillId="2" borderId="2" xfId="0" quotePrefix="1" applyFont="1" applyFill="1" applyBorder="1" applyAlignment="1">
      <alignment vertical="top" wrapText="1" readingOrder="2"/>
    </xf>
    <xf numFmtId="0" fontId="4" fillId="2" borderId="3" xfId="0" quotePrefix="1" applyFont="1" applyFill="1" applyBorder="1" applyAlignment="1">
      <alignment horizontal="right" vertical="top" wrapText="1"/>
    </xf>
    <xf numFmtId="0" fontId="3" fillId="0" borderId="5" xfId="0" applyFont="1" applyFill="1" applyBorder="1"/>
    <xf numFmtId="164" fontId="3" fillId="0" borderId="5" xfId="0" applyNumberFormat="1" applyFont="1" applyFill="1" applyBorder="1"/>
    <xf numFmtId="164" fontId="3" fillId="0" borderId="7" xfId="0" applyNumberFormat="1" applyFont="1" applyFill="1" applyBorder="1"/>
    <xf numFmtId="0" fontId="3" fillId="0" borderId="5" xfId="0" quotePrefix="1" applyFont="1" applyFill="1" applyBorder="1" applyAlignment="1">
      <alignment horizontal="right" readingOrder="2"/>
    </xf>
    <xf numFmtId="164" fontId="3" fillId="0" borderId="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8" xfId="0" quotePrefix="1" applyFont="1" applyFill="1" applyBorder="1" applyAlignment="1">
      <alignment horizontal="right"/>
    </xf>
    <xf numFmtId="0" fontId="3" fillId="0" borderId="9" xfId="0" quotePrefix="1" applyFont="1" applyFill="1" applyBorder="1" applyAlignment="1">
      <alignment horizontal="right"/>
    </xf>
    <xf numFmtId="164" fontId="3" fillId="0" borderId="10" xfId="0" applyNumberFormat="1" applyFont="1" applyFill="1" applyBorder="1"/>
    <xf numFmtId="164" fontId="3" fillId="0" borderId="10" xfId="0" applyNumberFormat="1" applyFont="1" applyFill="1" applyBorder="1" applyAlignment="1">
      <alignment horizontal="center"/>
    </xf>
    <xf numFmtId="164" fontId="3" fillId="0" borderId="9" xfId="0" applyNumberFormat="1" applyFont="1" applyFill="1" applyBorder="1"/>
    <xf numFmtId="164" fontId="3" fillId="0" borderId="11" xfId="0" applyNumberFormat="1" applyFont="1" applyFill="1" applyBorder="1"/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quotePrefix="1" applyFont="1" applyFill="1" applyAlignment="1">
      <alignment horizontal="right"/>
    </xf>
    <xf numFmtId="0" fontId="4" fillId="2" borderId="3" xfId="0" quotePrefix="1" applyFont="1" applyFill="1" applyBorder="1" applyAlignment="1">
      <alignment vertical="top" wrapText="1" readingOrder="2"/>
    </xf>
    <xf numFmtId="0" fontId="4" fillId="2" borderId="4" xfId="0" quotePrefix="1" applyFont="1" applyFill="1" applyBorder="1" applyAlignment="1">
      <alignment horizontal="right" vertical="top" wrapText="1"/>
    </xf>
    <xf numFmtId="165" fontId="0" fillId="0" borderId="0" xfId="0" applyNumberFormat="1" applyFont="1" applyFill="1"/>
    <xf numFmtId="9" fontId="0" fillId="0" borderId="0" xfId="1" applyFont="1" applyFill="1" applyBorder="1"/>
    <xf numFmtId="165" fontId="0" fillId="3" borderId="0" xfId="0" applyNumberFormat="1" applyFont="1" applyFill="1"/>
  </cellXfs>
  <cellStyles count="2">
    <cellStyle name="Normal" xfId="0" builtinId="0"/>
    <cellStyle name="Percent" xfId="1" builtinId="5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sz val="12"/>
        <color auto="1"/>
        <name val="Arial"/>
        <family val="2"/>
        <scheme val="none"/>
      </font>
      <fill>
        <patternFill patternType="solid">
          <fgColor indexed="64"/>
          <bgColor rgb="FF2C6DA9"/>
        </patternFill>
      </fill>
      <alignment horizontal="general" vertical="top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double">
          <color indexed="64"/>
        </left>
        <right style="double">
          <color indexed="64"/>
        </right>
        <top style="double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8A923B-9ED2-4AEB-A99F-9FAC9B5E1859}" name="טבלה2" displayName="טבלה2" ref="A4:L24" totalsRowShown="0" headerRowDxfId="15" dataDxfId="14" headerRowBorderDxfId="30" tableBorderDxfId="31">
  <autoFilter ref="A4:L2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6F1E9443-B384-4736-97A2-74C4A9FB0EA4}" name="סוף שנה" dataDxfId="27"/>
    <tableColumn id="2" xr3:uid="{4F795F65-4452-4273-A775-048866E35A22}" name="שוק המניות - מניות והמירים (3)" dataDxfId="26"/>
    <tableColumn id="3" xr3:uid="{3DB029FC-19F9-43E9-B06A-02B0382E0C77}" name="שוק המניות -קרנות סל על מדדי מניות - שווי שוק(1)(3)" dataDxfId="25"/>
    <tableColumn id="4" xr3:uid="{31AA922D-0FEF-44B4-89AA-70FB2FBDB23A}" name="שוק המניות - קרנות סל על מדדי מניות - מזה: ציבור(1)" dataDxfId="24"/>
    <tableColumn id="5" xr3:uid="{85CE061B-D979-47D9-B5BE-6585D3880536}" name="שוק איגרות החוב - אג&quot;ח ממשלתי(4)" dataDxfId="23"/>
    <tableColumn id="6" xr3:uid="{03A48269-AE83-49FF-92BA-62B223963D9E}" name="שוק איגרות החוב - אג&quot;ח חברות" dataDxfId="22"/>
    <tableColumn id="7" xr3:uid="{BD52B7C7-FE0E-4F9C-A5CD-600208CE8CDC}" name="שוק איגרות החוב - אג&quot;ח רצף מוסדיים*" dataDxfId="21"/>
    <tableColumn id="8" xr3:uid="{69C998FC-4378-4D4C-8FD9-51169D229936}" name="שוק איגרות חוב - מכשירים פיננסים - קרנות סל על מדדי אג&quot;ח(2) - שווי שוק(1)" dataDxfId="20"/>
    <tableColumn id="9" xr3:uid="{2F7195D7-A1D0-4D46-B937-DDC9ED66D1B1}" name="שוק איגרות חוב - מכשירים פיננסים - קרנות סל על מדדי אג&quot;ח(2) - מזה: ציבור(1)" dataDxfId="19"/>
    <tableColumn id="10" xr3:uid="{9310772E-3478-42EB-A91C-F16D3D754DE2}" name="שוק איגרות חוב - מכשירים פיננסים - אג&quot;ח מובנות - שווי שוק" dataDxfId="18"/>
    <tableColumn id="11" xr3:uid="{BDEE0B5F-0C44-4218-A6DD-B60FBC281ED7}" name="שוק איגרות חוב - מכשירים פיננסים - אג&quot;ח מובנות - מזה: ציבור" dataDxfId="17"/>
    <tableColumn id="12" xr3:uid="{750BB7C6-728B-4339-B55E-EE1DB205FAB8}" name="מק&quot;מ" dataDxfId="16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ערך שוק של ניירות הערך הרשומים בבורסה, 2000 עד 2019 - מחירי דצמבר 2018" altTextSummary="ערך שוק של ניירות הערך הרשומים בבורסה, 2000 עד 2019 - מחירי דצמבר 2019_x000d__x000a_במיליארדי ש&quot;ח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2B06B6-43C6-48E8-9555-C3C2E1B17355}" name="טבלה3" displayName="טבלה3" ref="A28:L41" totalsRowShown="0" headerRowDxfId="1" dataDxfId="0" headerRowBorderDxfId="28" tableBorderDxfId="29">
  <autoFilter ref="A28:L4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97287E69-25C8-4DB8-843E-E0581B6596CD}" name="סוף שנה" dataDxfId="13"/>
    <tableColumn id="2" xr3:uid="{3F911A67-2688-4A6C-AC5A-F557622A55B0}" name="שוק המניות - מניות והמירים (3)" dataDxfId="12"/>
    <tableColumn id="3" xr3:uid="{3CA638B5-BD4A-47EF-80F9-EA77E6F03CC9}" name="שוק המניות -קרנות סל על מדדי מניות - שווי שוק(1)(3)" dataDxfId="11"/>
    <tableColumn id="4" xr3:uid="{315E12CE-1E78-4125-AF90-52493378B71C}" name="שוק המניות - תעודות סל על מדדי מניות - מזה: ציבור(1)" dataDxfId="10"/>
    <tableColumn id="5" xr3:uid="{DEA2D4C1-65B4-4474-B08A-C4BC9029118C}" name="שוק איגרות החוב - אג&quot;ח ממשלתי(4)" dataDxfId="9"/>
    <tableColumn id="6" xr3:uid="{83F33C5E-AE9C-4729-B4DF-1823988605E8}" name="שוק איגרות החוב - אג&quot;ח חברות(5)" dataDxfId="8"/>
    <tableColumn id="7" xr3:uid="{4FE1FF06-19F5-40C8-960E-43F891750636}" name="שוק איגרות החוב - אג&quot;ח רצף מוסדיים*" dataDxfId="7"/>
    <tableColumn id="8" xr3:uid="{3CD97060-92B7-4404-B4D1-8BE3F4AE763F}" name="שוק איגרות חוב - מכשירים פיננסים - תעודות סל על מדדי אג&quot;ח(2) - שווי שוק(1)" dataDxfId="6"/>
    <tableColumn id="9" xr3:uid="{FB26FBC3-87D3-4345-9665-B527D7D91152}" name="שוק איגרות חוב - מכשירים פיננסים - תעודות סל על מדדי אג&quot;ח(2) - מזה: ציבור(1)" dataDxfId="5"/>
    <tableColumn id="10" xr3:uid="{B11C9FEC-E2BD-4C94-B667-87EA7211A1E3}" name="שוק איגרות חוב - מכשירים פיננסים - אג&quot;ח מובנות(1)(5) - שווי שוק" dataDxfId="4"/>
    <tableColumn id="11" xr3:uid="{4352BAE9-4416-44F3-AF9F-EC489FE9C094}" name="שוק איגרות חוב - מכשירים פיננסים - אג&quot;ח מובנות - מזה: ציבור(1)" dataDxfId="3"/>
    <tableColumn id="12" xr3:uid="{E5B53C61-2A53-4D5E-9790-F1403D25ACF5}" name="מק&quot;מ" dataDxfId="2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ערך שוק של ניירות הערך הרשומים בבורסה,בשנת 2020 - מחירים שוטפים" altTextSummary="ערך שוק של ניירות הערך הרשומים בבורסה, בשנת 2020 - מחירים שוטפים_x000d__x000a_במיליארדי ש&quot;ח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D0461-9B39-4060-BFCA-7D50CBBB509C}">
  <sheetPr>
    <pageSetUpPr fitToPage="1"/>
  </sheetPr>
  <dimension ref="A1:AU50"/>
  <sheetViews>
    <sheetView rightToLeft="1" tabSelected="1" zoomScale="85" zoomScaleNormal="85" workbookViewId="0">
      <selection activeCell="E51" sqref="E51"/>
    </sheetView>
  </sheetViews>
  <sheetFormatPr defaultColWidth="8.85546875" defaultRowHeight="12.75" x14ac:dyDescent="0.2"/>
  <cols>
    <col min="1" max="1" width="20.28515625" style="35" customWidth="1"/>
    <col min="2" max="2" width="12.7109375" style="35" customWidth="1"/>
    <col min="3" max="3" width="13" style="35" customWidth="1"/>
    <col min="4" max="4" width="15" style="35" customWidth="1"/>
    <col min="5" max="5" width="18.28515625" style="35" customWidth="1"/>
    <col min="6" max="6" width="18" style="35" customWidth="1"/>
    <col min="7" max="7" width="18.28515625" style="35" customWidth="1"/>
    <col min="8" max="8" width="16.7109375" style="35" customWidth="1"/>
    <col min="9" max="9" width="17.28515625" style="35" customWidth="1"/>
    <col min="10" max="10" width="16.42578125" style="35" customWidth="1"/>
    <col min="11" max="11" width="17.140625" style="35" customWidth="1"/>
    <col min="12" max="12" width="9.85546875" style="35" customWidth="1"/>
    <col min="13" max="13" width="14.28515625" style="35" customWidth="1"/>
    <col min="14" max="16384" width="8.85546875" style="35"/>
  </cols>
  <sheetData>
    <row r="1" spans="1:31" ht="20.25" x14ac:dyDescent="0.3">
      <c r="A1" s="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6.7" customHeight="1" x14ac:dyDescent="0.25">
      <c r="A2" s="36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6.7" customHeight="1" x14ac:dyDescent="0.25">
      <c r="A3" s="24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96" customHeight="1" x14ac:dyDescent="0.2">
      <c r="A4" s="37" t="s">
        <v>3</v>
      </c>
      <c r="B4" s="38" t="s">
        <v>33</v>
      </c>
      <c r="C4" s="39" t="s">
        <v>34</v>
      </c>
      <c r="D4" s="40" t="s">
        <v>35</v>
      </c>
      <c r="E4" s="41" t="s">
        <v>36</v>
      </c>
      <c r="F4" s="42" t="s">
        <v>4</v>
      </c>
      <c r="G4" s="43" t="s">
        <v>5</v>
      </c>
      <c r="H4" s="39" t="s">
        <v>37</v>
      </c>
      <c r="I4" s="38" t="s">
        <v>38</v>
      </c>
      <c r="J4" s="44" t="s">
        <v>39</v>
      </c>
      <c r="K4" s="38" t="s">
        <v>40</v>
      </c>
      <c r="L4" s="42" t="s">
        <v>6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6.7" customHeight="1" x14ac:dyDescent="0.2">
      <c r="A5" s="45">
        <v>2000</v>
      </c>
      <c r="B5" s="2">
        <v>359.40370152701246</v>
      </c>
      <c r="C5" s="2">
        <v>0.53325486608996742</v>
      </c>
      <c r="D5" s="2">
        <v>0.26662743304498371</v>
      </c>
      <c r="E5" s="46">
        <v>209.37422065104502</v>
      </c>
      <c r="F5" s="47">
        <v>13.736015749718241</v>
      </c>
      <c r="G5" s="16" t="s">
        <v>7</v>
      </c>
      <c r="H5" s="16" t="s">
        <v>7</v>
      </c>
      <c r="I5" s="16" t="s">
        <v>7</v>
      </c>
      <c r="J5" s="16" t="s">
        <v>7</v>
      </c>
      <c r="K5" s="16" t="s">
        <v>7</v>
      </c>
      <c r="L5" s="47">
        <v>38.669871664824392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16.7" customHeight="1" x14ac:dyDescent="0.2">
      <c r="A6" s="48" t="s">
        <v>8</v>
      </c>
      <c r="B6" s="2">
        <v>331.3961408547969</v>
      </c>
      <c r="C6" s="2">
        <v>3.0236067282471333</v>
      </c>
      <c r="D6" s="2">
        <v>0.52584464839080569</v>
      </c>
      <c r="E6" s="46">
        <v>238.02585258565057</v>
      </c>
      <c r="F6" s="47">
        <v>17.621803451092365</v>
      </c>
      <c r="G6" s="16" t="s">
        <v>7</v>
      </c>
      <c r="H6" s="16" t="s">
        <v>7</v>
      </c>
      <c r="I6" s="16" t="s">
        <v>7</v>
      </c>
      <c r="J6" s="16" t="s">
        <v>7</v>
      </c>
      <c r="K6" s="16" t="s">
        <v>7</v>
      </c>
      <c r="L6" s="47">
        <v>44.513871562723899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16.7" customHeight="1" x14ac:dyDescent="0.2">
      <c r="A7" s="45">
        <v>2002</v>
      </c>
      <c r="B7" s="2">
        <v>247.33986859893702</v>
      </c>
      <c r="C7" s="2">
        <v>1.9750809585405937</v>
      </c>
      <c r="D7" s="2">
        <v>0.37032767972636121</v>
      </c>
      <c r="E7" s="46">
        <v>243.77650876139467</v>
      </c>
      <c r="F7" s="47">
        <v>19.417840154267605</v>
      </c>
      <c r="G7" s="16" t="s">
        <v>7</v>
      </c>
      <c r="H7" s="49" t="s">
        <v>7</v>
      </c>
      <c r="I7" s="16" t="s">
        <v>7</v>
      </c>
      <c r="J7" s="47">
        <v>0.37032767972636121</v>
      </c>
      <c r="K7" s="47">
        <v>0.25922937580845273</v>
      </c>
      <c r="L7" s="47">
        <v>52.222977811016854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ht="16.7" customHeight="1" x14ac:dyDescent="0.2">
      <c r="A8" s="45">
        <v>2003</v>
      </c>
      <c r="B8" s="2">
        <v>383.81807604775378</v>
      </c>
      <c r="C8" s="2">
        <v>4.2771561803554103</v>
      </c>
      <c r="D8" s="2">
        <v>1.5095845342430856</v>
      </c>
      <c r="E8" s="46">
        <v>289.05795993124735</v>
      </c>
      <c r="F8" s="47">
        <v>24.427000843201469</v>
      </c>
      <c r="G8" s="16" t="s">
        <v>7</v>
      </c>
      <c r="H8" s="47">
        <v>1.886980667803857</v>
      </c>
      <c r="I8" s="2">
        <v>1.6353832454300101</v>
      </c>
      <c r="J8" s="47">
        <v>1.6353832454300101</v>
      </c>
      <c r="K8" s="47">
        <v>1.1447682718010068</v>
      </c>
      <c r="L8" s="47">
        <v>69.25761581127712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ht="16.7" customHeight="1" x14ac:dyDescent="0.2">
      <c r="A9" s="45">
        <v>2004</v>
      </c>
      <c r="B9" s="2">
        <v>466.41007982998576</v>
      </c>
      <c r="C9" s="2">
        <v>26.972720060764001</v>
      </c>
      <c r="D9" s="2">
        <v>6.3392107055251801</v>
      </c>
      <c r="E9" s="46">
        <v>314.58127109969689</v>
      </c>
      <c r="F9" s="47">
        <v>39.280538545199811</v>
      </c>
      <c r="G9" s="17">
        <v>4.8085898983451427</v>
      </c>
      <c r="H9" s="47">
        <v>9.0737721863399621</v>
      </c>
      <c r="I9" s="2">
        <v>4.5990352177339542</v>
      </c>
      <c r="J9" s="47">
        <v>4.7233334668618987</v>
      </c>
      <c r="K9" s="47">
        <v>3.3188005805987042</v>
      </c>
      <c r="L9" s="47">
        <v>94.001360059830361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ht="16.7" customHeight="1" x14ac:dyDescent="0.2">
      <c r="A10" s="45">
        <v>2005</v>
      </c>
      <c r="B10" s="2">
        <v>630.43031318426745</v>
      </c>
      <c r="C10" s="2">
        <v>54.873499507118353</v>
      </c>
      <c r="D10" s="2">
        <v>8.3767067831662985</v>
      </c>
      <c r="E10" s="46">
        <v>317.69533475113695</v>
      </c>
      <c r="F10" s="47">
        <v>70.452989917282878</v>
      </c>
      <c r="G10" s="17">
        <v>19.842902984884727</v>
      </c>
      <c r="H10" s="47">
        <v>22.580687850274359</v>
      </c>
      <c r="I10" s="2">
        <v>7.0412897597629724</v>
      </c>
      <c r="J10" s="47">
        <v>14.446784162272307</v>
      </c>
      <c r="K10" s="47">
        <v>10.1508809407412</v>
      </c>
      <c r="L10" s="47">
        <v>105.89844491704567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16.7" customHeight="1" x14ac:dyDescent="0.2">
      <c r="A11" s="45">
        <v>2006</v>
      </c>
      <c r="B11" s="2">
        <v>722.83903341506402</v>
      </c>
      <c r="C11" s="2">
        <v>106.08673040437201</v>
      </c>
      <c r="D11" s="2">
        <v>15.31148686248668</v>
      </c>
      <c r="E11" s="46">
        <v>322.62340184437357</v>
      </c>
      <c r="F11" s="47">
        <v>102.44376345993122</v>
      </c>
      <c r="G11" s="17">
        <v>31.614959833595048</v>
      </c>
      <c r="H11" s="47">
        <v>30.37993425096564</v>
      </c>
      <c r="I11" s="2">
        <v>7.1696644832278897</v>
      </c>
      <c r="J11" s="47">
        <v>19.686197394625733</v>
      </c>
      <c r="K11" s="47">
        <v>13.832299540449714</v>
      </c>
      <c r="L11" s="47">
        <v>107.21697077118971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16.7" customHeight="1" x14ac:dyDescent="0.2">
      <c r="A12" s="45">
        <v>2007</v>
      </c>
      <c r="B12" s="2">
        <v>895.20873253715081</v>
      </c>
      <c r="C12" s="2">
        <v>168.06465636446435</v>
      </c>
      <c r="D12" s="2">
        <v>22.095228988838393</v>
      </c>
      <c r="E12" s="46">
        <v>321.7909294586737</v>
      </c>
      <c r="F12" s="47">
        <v>174.03548487791215</v>
      </c>
      <c r="G12" s="17">
        <v>50.301869177615913</v>
      </c>
      <c r="H12" s="47">
        <v>119.17314720713834</v>
      </c>
      <c r="I12" s="2">
        <v>17.394116438021719</v>
      </c>
      <c r="J12" s="47">
        <v>19.039505830807549</v>
      </c>
      <c r="K12" s="47">
        <v>13.377908515016991</v>
      </c>
      <c r="L12" s="47">
        <v>81.799301279487551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16.7" customHeight="1" x14ac:dyDescent="0.2">
      <c r="A13" s="45">
        <v>2008</v>
      </c>
      <c r="B13" s="2">
        <v>459.44616890686382</v>
      </c>
      <c r="C13" s="2">
        <v>115.59747127991815</v>
      </c>
      <c r="D13" s="2">
        <v>10.076567036153492</v>
      </c>
      <c r="E13" s="46">
        <v>362.86963315586445</v>
      </c>
      <c r="F13" s="47">
        <v>148.09156947515464</v>
      </c>
      <c r="G13" s="17">
        <v>48.344877802669004</v>
      </c>
      <c r="H13" s="47">
        <v>149.11054816420392</v>
      </c>
      <c r="I13" s="2">
        <v>23.210070139454672</v>
      </c>
      <c r="J13" s="47">
        <v>21.851431887389033</v>
      </c>
      <c r="K13" s="47">
        <v>15.359800805099482</v>
      </c>
      <c r="L13" s="47">
        <v>81.518295123938373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6.7" customHeight="1" x14ac:dyDescent="0.2">
      <c r="A14" s="45">
        <v>2009</v>
      </c>
      <c r="B14" s="2">
        <v>778.94336701653651</v>
      </c>
      <c r="C14" s="2">
        <v>166.37374825005983</v>
      </c>
      <c r="D14" s="2">
        <v>27.666853892035171</v>
      </c>
      <c r="E14" s="46">
        <v>400.29937856628675</v>
      </c>
      <c r="F14" s="47">
        <v>219.32570741805537</v>
      </c>
      <c r="G14" s="17">
        <v>37.480399081873337</v>
      </c>
      <c r="H14" s="47">
        <v>160.70810652838134</v>
      </c>
      <c r="I14" s="2">
        <v>25.950818178257538</v>
      </c>
      <c r="J14" s="47">
        <v>20.810337862319209</v>
      </c>
      <c r="K14" s="47">
        <v>14.456283110681866</v>
      </c>
      <c r="L14" s="47">
        <v>93.156224462214283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16.7" customHeight="1" x14ac:dyDescent="0.2">
      <c r="A15" s="45">
        <v>2010</v>
      </c>
      <c r="B15" s="2">
        <v>855.51311058066335</v>
      </c>
      <c r="C15" s="2">
        <v>185.5150623117479</v>
      </c>
      <c r="D15" s="2">
        <v>35.553515946473418</v>
      </c>
      <c r="E15" s="46">
        <v>413.05756436917767</v>
      </c>
      <c r="F15" s="47">
        <v>253.54432715261197</v>
      </c>
      <c r="G15" s="17">
        <v>37.039334523340962</v>
      </c>
      <c r="H15" s="47">
        <v>168.64040847446643</v>
      </c>
      <c r="I15" s="2">
        <v>25.789565298486686</v>
      </c>
      <c r="J15" s="47">
        <v>15.813354853804592</v>
      </c>
      <c r="K15" s="47">
        <v>10.340258058334944</v>
      </c>
      <c r="L15" s="47">
        <v>143.59375246441357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16.7" customHeight="1" x14ac:dyDescent="0.2">
      <c r="A16" s="45">
        <v>2011</v>
      </c>
      <c r="B16" s="2">
        <v>623.41294167707576</v>
      </c>
      <c r="C16" s="2">
        <v>161.64481540568735</v>
      </c>
      <c r="D16" s="2">
        <v>29.583286685782507</v>
      </c>
      <c r="E16" s="46">
        <v>424.6812373897493</v>
      </c>
      <c r="F16" s="47">
        <v>244.54491996464523</v>
      </c>
      <c r="G16" s="17">
        <v>37.086888881639076</v>
      </c>
      <c r="H16" s="47">
        <v>176.08480855568124</v>
      </c>
      <c r="I16" s="2">
        <v>29.295525671210683</v>
      </c>
      <c r="J16" s="47">
        <v>12.777835665102534</v>
      </c>
      <c r="K16" s="47">
        <v>8.6336135244350007</v>
      </c>
      <c r="L16" s="47">
        <v>127.25893243699677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ht="16.7" customHeight="1" x14ac:dyDescent="0.2">
      <c r="A17" s="50" t="s">
        <v>9</v>
      </c>
      <c r="B17" s="2">
        <v>617.27056606607403</v>
      </c>
      <c r="C17" s="2">
        <v>186.54061650448506</v>
      </c>
      <c r="D17" s="2">
        <v>35.468270644962367</v>
      </c>
      <c r="E17" s="46">
        <v>469.67145316481037</v>
      </c>
      <c r="F17" s="47">
        <v>266.57420703764222</v>
      </c>
      <c r="G17" s="17">
        <v>38.12583559242352</v>
      </c>
      <c r="H17" s="47">
        <v>198.60187280450111</v>
      </c>
      <c r="I17" s="2">
        <v>37.921407519541894</v>
      </c>
      <c r="J17" s="47">
        <v>7.2571965872977753</v>
      </c>
      <c r="K17" s="47">
        <v>4.5175884720880823</v>
      </c>
      <c r="L17" s="47">
        <v>119.69263667219289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ht="16.7" customHeight="1" x14ac:dyDescent="0.2">
      <c r="A18" s="50">
        <v>2013</v>
      </c>
      <c r="B18" s="2">
        <v>708.45826327834675</v>
      </c>
      <c r="C18" s="2">
        <v>238.62906218118601</v>
      </c>
      <c r="D18" s="2">
        <v>59.029822701950941</v>
      </c>
      <c r="E18" s="46">
        <v>482.57883967394247</v>
      </c>
      <c r="F18" s="47">
        <v>271.85843516476734</v>
      </c>
      <c r="G18" s="17">
        <v>33.932108968128261</v>
      </c>
      <c r="H18" s="47">
        <v>211.22235878385169</v>
      </c>
      <c r="I18" s="2">
        <v>54.813406794668722</v>
      </c>
      <c r="J18" s="47">
        <v>6.4250147158586062</v>
      </c>
      <c r="K18" s="47">
        <v>4.1983455533938585</v>
      </c>
      <c r="L18" s="47">
        <v>125.99052294378984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ht="16.7" customHeight="1" x14ac:dyDescent="0.2">
      <c r="A19" s="50">
        <v>2014</v>
      </c>
      <c r="B19" s="2">
        <v>784.88431675264951</v>
      </c>
      <c r="C19" s="2">
        <v>286.27204478765094</v>
      </c>
      <c r="D19" s="2">
        <v>71.014779908672367</v>
      </c>
      <c r="E19" s="46">
        <v>499.1152094997625</v>
      </c>
      <c r="F19" s="47">
        <v>265.2492558345171</v>
      </c>
      <c r="G19" s="17">
        <v>49.388465913821726</v>
      </c>
      <c r="H19" s="47">
        <v>231.35126599142558</v>
      </c>
      <c r="I19" s="2">
        <v>59.346629102148299</v>
      </c>
      <c r="J19" s="47">
        <v>4.023500278111749</v>
      </c>
      <c r="K19" s="47">
        <v>3.2359000986713742</v>
      </c>
      <c r="L19" s="47">
        <v>130.56258402472628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ht="16.7" customHeight="1" x14ac:dyDescent="0.2">
      <c r="A20" s="51">
        <v>2015</v>
      </c>
      <c r="B20" s="2">
        <v>965.8146086901877</v>
      </c>
      <c r="C20" s="2">
        <v>313.7424270603093</v>
      </c>
      <c r="D20" s="2">
        <v>75.590792011939811</v>
      </c>
      <c r="E20" s="46">
        <v>510.74584871508245</v>
      </c>
      <c r="F20" s="47">
        <v>278.48704422678355</v>
      </c>
      <c r="G20" s="17">
        <v>47.345845534360144</v>
      </c>
      <c r="H20" s="47">
        <v>242.11405559738245</v>
      </c>
      <c r="I20" s="2">
        <v>44.602631308120387</v>
      </c>
      <c r="J20" s="47">
        <v>0.4064021075910742</v>
      </c>
      <c r="K20" s="47">
        <v>0.3982740654392527</v>
      </c>
      <c r="L20" s="47">
        <v>117.75501067451374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ht="16.7" customHeight="1" x14ac:dyDescent="0.2">
      <c r="A21" s="50">
        <v>2016</v>
      </c>
      <c r="B21" s="2">
        <v>837.25244550898196</v>
      </c>
      <c r="C21" s="2">
        <v>357.03359999999992</v>
      </c>
      <c r="D21" s="2">
        <v>72.994893413173656</v>
      </c>
      <c r="E21" s="46">
        <v>507.70646227544904</v>
      </c>
      <c r="F21" s="47">
        <v>306.0288000000001</v>
      </c>
      <c r="G21" s="17">
        <v>45.710888622754489</v>
      </c>
      <c r="H21" s="47">
        <v>254.00594011976045</v>
      </c>
      <c r="I21" s="2">
        <v>40.722395209580831</v>
      </c>
      <c r="J21" s="47">
        <v>0.30541796407185623</v>
      </c>
      <c r="K21" s="47">
        <v>0.30541796407185623</v>
      </c>
      <c r="L21" s="47">
        <v>106.79448143712575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ht="16.7" customHeight="1" x14ac:dyDescent="0.2">
      <c r="A22" s="50">
        <v>2017</v>
      </c>
      <c r="B22" s="2">
        <v>812.01429491614374</v>
      </c>
      <c r="C22" s="2">
        <v>411.17856716845193</v>
      </c>
      <c r="D22" s="2">
        <v>75.948889472051917</v>
      </c>
      <c r="E22" s="46">
        <v>498.7885010854784</v>
      </c>
      <c r="F22" s="47">
        <v>333.40447073979539</v>
      </c>
      <c r="G22" s="17">
        <v>43.602166185557174</v>
      </c>
      <c r="H22" s="47">
        <v>255.63037431113867</v>
      </c>
      <c r="I22" s="2">
        <v>39.647551112913611</v>
      </c>
      <c r="J22" s="47">
        <v>3.4476131402533574</v>
      </c>
      <c r="K22" s="47">
        <v>3.4476131402533574</v>
      </c>
      <c r="L22" s="47">
        <v>93.288355559796742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ht="16.7" customHeight="1" x14ac:dyDescent="0.2">
      <c r="A23" s="50">
        <v>2018</v>
      </c>
      <c r="B23" s="2">
        <v>707.20958083832329</v>
      </c>
      <c r="C23" s="2">
        <v>60.359281437125745</v>
      </c>
      <c r="D23" s="16" t="s">
        <v>7</v>
      </c>
      <c r="E23" s="46">
        <v>486.79760479041909</v>
      </c>
      <c r="F23" s="47">
        <v>337.60958083832338</v>
      </c>
      <c r="G23" s="17">
        <v>44.766467065868262</v>
      </c>
      <c r="H23" s="47">
        <v>26.155688622754489</v>
      </c>
      <c r="I23" s="16" t="s">
        <v>7</v>
      </c>
      <c r="J23" s="47">
        <v>6.3377245508982032</v>
      </c>
      <c r="K23" s="47">
        <v>6.3377245508982032</v>
      </c>
      <c r="L23" s="47">
        <v>108.44550898203592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ht="16.7" customHeight="1" thickBot="1" x14ac:dyDescent="0.25">
      <c r="A24" s="52">
        <v>2019</v>
      </c>
      <c r="B24" s="53">
        <v>819.9</v>
      </c>
      <c r="C24" s="53">
        <v>64.3</v>
      </c>
      <c r="D24" s="54" t="s">
        <v>7</v>
      </c>
      <c r="E24" s="55">
        <v>532.79999999999995</v>
      </c>
      <c r="F24" s="56">
        <v>374.4</v>
      </c>
      <c r="G24" s="57">
        <v>36.6</v>
      </c>
      <c r="H24" s="56">
        <v>28.9</v>
      </c>
      <c r="I24" s="54" t="s">
        <v>7</v>
      </c>
      <c r="J24" s="58" t="s">
        <v>7</v>
      </c>
      <c r="K24" s="58" t="s">
        <v>7</v>
      </c>
      <c r="L24" s="56">
        <v>119.9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ht="21" thickTop="1" x14ac:dyDescent="0.3">
      <c r="A25" s="3" t="s">
        <v>10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ht="16.7" customHeight="1" x14ac:dyDescent="0.25">
      <c r="A26" s="36" t="s">
        <v>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ht="16.7" customHeight="1" x14ac:dyDescent="0.25">
      <c r="A27" s="59" t="str">
        <f>A3</f>
        <v>נכון ל-31.12.2020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ht="109.35" customHeight="1" x14ac:dyDescent="0.2">
      <c r="A28" s="37" t="s">
        <v>3</v>
      </c>
      <c r="B28" s="38" t="s">
        <v>33</v>
      </c>
      <c r="C28" s="39" t="s">
        <v>34</v>
      </c>
      <c r="D28" s="60" t="s">
        <v>41</v>
      </c>
      <c r="E28" s="41" t="s">
        <v>36</v>
      </c>
      <c r="F28" s="61" t="s">
        <v>42</v>
      </c>
      <c r="G28" s="43" t="s">
        <v>5</v>
      </c>
      <c r="H28" s="39" t="s">
        <v>43</v>
      </c>
      <c r="I28" s="38" t="s">
        <v>44</v>
      </c>
      <c r="J28" s="44" t="s">
        <v>45</v>
      </c>
      <c r="K28" s="38" t="s">
        <v>46</v>
      </c>
      <c r="L28" s="42" t="s">
        <v>6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16.7" customHeight="1" x14ac:dyDescent="0.2">
      <c r="A29" s="4" t="s">
        <v>11</v>
      </c>
      <c r="B29" s="5">
        <v>819.9</v>
      </c>
      <c r="C29" s="5">
        <v>64.3</v>
      </c>
      <c r="D29" s="6" t="s">
        <v>7</v>
      </c>
      <c r="E29" s="7">
        <v>532.79999999999995</v>
      </c>
      <c r="F29" s="8">
        <v>374.4</v>
      </c>
      <c r="G29" s="9">
        <v>36.6</v>
      </c>
      <c r="H29" s="10">
        <v>28.9</v>
      </c>
      <c r="I29" s="11" t="s">
        <v>7</v>
      </c>
      <c r="J29" s="12" t="s">
        <v>7</v>
      </c>
      <c r="K29" s="13" t="s">
        <v>7</v>
      </c>
      <c r="L29" s="14">
        <v>119.9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s="23" customFormat="1" ht="17.25" customHeight="1" x14ac:dyDescent="0.2">
      <c r="A30" s="15" t="s">
        <v>12</v>
      </c>
      <c r="B30" s="2">
        <v>834.2</v>
      </c>
      <c r="C30" s="2">
        <v>63.1</v>
      </c>
      <c r="D30" s="16" t="s">
        <v>7</v>
      </c>
      <c r="E30" s="2">
        <v>532</v>
      </c>
      <c r="F30" s="2">
        <f>412.7-37</f>
        <v>375.7</v>
      </c>
      <c r="G30" s="2">
        <v>37</v>
      </c>
      <c r="H30" s="2">
        <v>28.6</v>
      </c>
      <c r="I30" s="16" t="s">
        <v>7</v>
      </c>
      <c r="J30" s="16" t="s">
        <v>7</v>
      </c>
      <c r="K30" s="16" t="s">
        <v>7</v>
      </c>
      <c r="L30" s="17">
        <v>117.9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23" customFormat="1" ht="17.25" customHeight="1" x14ac:dyDescent="0.2">
      <c r="A31" s="15" t="s">
        <v>13</v>
      </c>
      <c r="B31" s="2">
        <v>792.5</v>
      </c>
      <c r="C31" s="2">
        <v>57</v>
      </c>
      <c r="D31" s="16" t="s">
        <v>7</v>
      </c>
      <c r="E31" s="2">
        <v>542.70000000000005</v>
      </c>
      <c r="F31" s="2">
        <f>410.4-36.4</f>
        <v>374</v>
      </c>
      <c r="G31" s="2">
        <v>36.4</v>
      </c>
      <c r="H31" s="2">
        <v>28.5</v>
      </c>
      <c r="I31" s="16" t="s">
        <v>7</v>
      </c>
      <c r="J31" s="16" t="s">
        <v>7</v>
      </c>
      <c r="K31" s="16" t="s">
        <v>7</v>
      </c>
      <c r="L31" s="17">
        <v>114.9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23" customFormat="1" ht="17.25" customHeight="1" x14ac:dyDescent="0.2">
      <c r="A32" s="15" t="s">
        <v>14</v>
      </c>
      <c r="B32" s="2">
        <v>649</v>
      </c>
      <c r="C32" s="2">
        <v>46.1</v>
      </c>
      <c r="D32" s="16" t="s">
        <v>7</v>
      </c>
      <c r="E32" s="2">
        <v>523.5</v>
      </c>
      <c r="F32" s="2">
        <f>896.5-523.5-35.3</f>
        <v>337.7</v>
      </c>
      <c r="G32" s="2">
        <v>35.299999999999997</v>
      </c>
      <c r="H32" s="2">
        <v>25.6</v>
      </c>
      <c r="I32" s="16" t="s">
        <v>7</v>
      </c>
      <c r="J32" s="16" t="s">
        <v>7</v>
      </c>
      <c r="K32" s="16" t="s">
        <v>7</v>
      </c>
      <c r="L32" s="17">
        <v>111.9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47" s="23" customFormat="1" ht="17.25" customHeight="1" x14ac:dyDescent="0.2">
      <c r="A33" s="15" t="s">
        <v>15</v>
      </c>
      <c r="B33" s="2">
        <v>722.3</v>
      </c>
      <c r="C33" s="2">
        <v>50.8</v>
      </c>
      <c r="D33" s="16" t="s">
        <v>7</v>
      </c>
      <c r="E33" s="2">
        <v>540.70000000000005</v>
      </c>
      <c r="F33" s="2">
        <f>928.7-540.7-34.7</f>
        <v>353.3</v>
      </c>
      <c r="G33" s="2">
        <v>34.700000000000003</v>
      </c>
      <c r="H33" s="2">
        <v>27.1</v>
      </c>
      <c r="I33" s="16" t="s">
        <v>7</v>
      </c>
      <c r="J33" s="16" t="s">
        <v>7</v>
      </c>
      <c r="K33" s="16" t="s">
        <v>7</v>
      </c>
      <c r="L33" s="17">
        <v>105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47" s="23" customFormat="1" ht="15.75" customHeight="1" x14ac:dyDescent="0.2">
      <c r="A34" s="18" t="s">
        <v>16</v>
      </c>
      <c r="B34" s="19">
        <v>711.5</v>
      </c>
      <c r="C34" s="19">
        <v>51.9</v>
      </c>
      <c r="D34" s="20" t="s">
        <v>7</v>
      </c>
      <c r="E34" s="19">
        <v>548.70000000000005</v>
      </c>
      <c r="F34" s="19">
        <f>938.1-548.7-34.8</f>
        <v>354.59999999999997</v>
      </c>
      <c r="G34" s="19">
        <v>34.799999999999997</v>
      </c>
      <c r="H34" s="19">
        <v>27.6</v>
      </c>
      <c r="I34" s="20" t="s">
        <v>7</v>
      </c>
      <c r="J34" s="20" t="s">
        <v>7</v>
      </c>
      <c r="K34" s="20" t="s">
        <v>7</v>
      </c>
      <c r="L34" s="21">
        <v>98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47" s="23" customFormat="1" ht="15.75" customHeight="1" x14ac:dyDescent="0.2">
      <c r="A35" s="18" t="s">
        <v>17</v>
      </c>
      <c r="B35" s="19">
        <v>680.1</v>
      </c>
      <c r="C35" s="19">
        <v>50.1</v>
      </c>
      <c r="D35" s="20" t="s">
        <v>7</v>
      </c>
      <c r="E35" s="19">
        <v>565.9</v>
      </c>
      <c r="F35" s="19">
        <f>937.5-565.9-34.6</f>
        <v>337</v>
      </c>
      <c r="G35" s="19">
        <v>34.6</v>
      </c>
      <c r="H35" s="19">
        <v>27.1</v>
      </c>
      <c r="I35" s="20" t="s">
        <v>7</v>
      </c>
      <c r="J35" s="20" t="s">
        <v>7</v>
      </c>
      <c r="K35" s="20" t="s">
        <v>7</v>
      </c>
      <c r="L35" s="21">
        <v>93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47" s="23" customFormat="1" ht="15.75" customHeight="1" x14ac:dyDescent="0.2">
      <c r="A36" s="18" t="s">
        <v>18</v>
      </c>
      <c r="B36" s="19">
        <v>713.9</v>
      </c>
      <c r="C36" s="19">
        <v>52.6</v>
      </c>
      <c r="D36" s="20" t="s">
        <v>7</v>
      </c>
      <c r="E36" s="19">
        <v>576.20000000000005</v>
      </c>
      <c r="F36" s="19">
        <f>956-576.2-32.9</f>
        <v>346.9</v>
      </c>
      <c r="G36" s="19">
        <v>32.9</v>
      </c>
      <c r="H36" s="19">
        <v>28.2</v>
      </c>
      <c r="I36" s="20" t="s">
        <v>7</v>
      </c>
      <c r="J36" s="20" t="s">
        <v>7</v>
      </c>
      <c r="K36" s="20" t="s">
        <v>7</v>
      </c>
      <c r="L36" s="21">
        <v>93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47" s="23" customFormat="1" ht="15.75" customHeight="1" x14ac:dyDescent="0.2">
      <c r="A37" s="15" t="s">
        <v>19</v>
      </c>
      <c r="B37" s="2">
        <v>739.3</v>
      </c>
      <c r="C37" s="2">
        <v>55.6</v>
      </c>
      <c r="D37" s="16" t="s">
        <v>7</v>
      </c>
      <c r="E37" s="2">
        <v>588</v>
      </c>
      <c r="F37" s="2">
        <f>977.1-588-33.8</f>
        <v>355.3</v>
      </c>
      <c r="G37" s="2">
        <v>33.799999999999997</v>
      </c>
      <c r="H37" s="2">
        <v>29.6</v>
      </c>
      <c r="I37" s="16" t="s">
        <v>7</v>
      </c>
      <c r="J37" s="16" t="s">
        <v>7</v>
      </c>
      <c r="K37" s="16" t="s">
        <v>7</v>
      </c>
      <c r="L37" s="17">
        <v>93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47" s="23" customFormat="1" ht="15.75" customHeight="1" x14ac:dyDescent="0.2">
      <c r="A38" s="15" t="s">
        <v>20</v>
      </c>
      <c r="B38" s="2">
        <v>713.6</v>
      </c>
      <c r="C38" s="2">
        <v>52.5</v>
      </c>
      <c r="D38" s="16" t="s">
        <v>7</v>
      </c>
      <c r="E38" s="2">
        <v>596.79999999999995</v>
      </c>
      <c r="F38" s="2">
        <f>980.2-33.2-596.8</f>
        <v>350.20000000000005</v>
      </c>
      <c r="G38" s="2">
        <v>33.200000000000003</v>
      </c>
      <c r="H38" s="2">
        <v>29.4</v>
      </c>
      <c r="I38" s="16" t="s">
        <v>7</v>
      </c>
      <c r="J38" s="16" t="s">
        <v>7</v>
      </c>
      <c r="K38" s="16" t="s">
        <v>7</v>
      </c>
      <c r="L38" s="17">
        <v>91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47" s="23" customFormat="1" ht="15.75" customHeight="1" x14ac:dyDescent="0.2">
      <c r="A39" s="15" t="s">
        <v>21</v>
      </c>
      <c r="B39" s="2">
        <v>725.05499999999995</v>
      </c>
      <c r="C39" s="2">
        <v>52.7</v>
      </c>
      <c r="D39" s="16" t="s">
        <v>7</v>
      </c>
      <c r="E39" s="2">
        <v>600.29999999999995</v>
      </c>
      <c r="F39" s="2">
        <f>386.1-33.4</f>
        <v>352.70000000000005</v>
      </c>
      <c r="G39" s="2">
        <v>33.4</v>
      </c>
      <c r="H39" s="2">
        <v>29.5</v>
      </c>
      <c r="I39" s="16" t="s">
        <v>7</v>
      </c>
      <c r="J39" s="16" t="s">
        <v>7</v>
      </c>
      <c r="K39" s="16" t="s">
        <v>7</v>
      </c>
      <c r="L39" s="17">
        <v>89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47" s="23" customFormat="1" ht="15.75" customHeight="1" x14ac:dyDescent="0.2">
      <c r="A40" s="15" t="s">
        <v>22</v>
      </c>
      <c r="B40" s="2">
        <v>797.4</v>
      </c>
      <c r="C40" s="2">
        <v>57.7</v>
      </c>
      <c r="D40" s="16" t="s">
        <v>7</v>
      </c>
      <c r="E40" s="2">
        <v>617.1</v>
      </c>
      <c r="F40" s="2">
        <f>1004.7-617.1-33.3</f>
        <v>354.3</v>
      </c>
      <c r="G40" s="2">
        <v>33.299999999999997</v>
      </c>
      <c r="H40" s="2">
        <v>30.1</v>
      </c>
      <c r="I40" s="16" t="s">
        <v>7</v>
      </c>
      <c r="J40" s="16" t="s">
        <v>7</v>
      </c>
      <c r="K40" s="16" t="s">
        <v>7</v>
      </c>
      <c r="L40" s="17">
        <v>88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47" s="23" customFormat="1" ht="15.75" customHeight="1" x14ac:dyDescent="0.2">
      <c r="A41" s="15" t="s">
        <v>23</v>
      </c>
      <c r="B41" s="2">
        <v>842.3</v>
      </c>
      <c r="C41" s="2">
        <v>60.4</v>
      </c>
      <c r="D41" s="16" t="s">
        <v>7</v>
      </c>
      <c r="E41" s="2">
        <v>630.9</v>
      </c>
      <c r="F41" s="2">
        <f>1019.2-630.9-33.1</f>
        <v>355.20000000000005</v>
      </c>
      <c r="G41" s="2">
        <v>33.1</v>
      </c>
      <c r="H41" s="2">
        <v>30.7</v>
      </c>
      <c r="I41" s="16" t="s">
        <v>7</v>
      </c>
      <c r="J41" s="16" t="s">
        <v>7</v>
      </c>
      <c r="K41" s="16" t="s">
        <v>7</v>
      </c>
      <c r="L41" s="17">
        <v>87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47" s="62" customFormat="1" ht="16.7" customHeight="1" x14ac:dyDescent="0.25">
      <c r="A42" s="24" t="s">
        <v>24</v>
      </c>
      <c r="B42" s="25"/>
      <c r="C42" s="25"/>
      <c r="D42" s="25"/>
      <c r="E42" s="25"/>
      <c r="F42" s="25"/>
      <c r="G42" s="25"/>
      <c r="H42" s="25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47" s="62" customFormat="1" ht="16.7" customHeight="1" x14ac:dyDescent="0.2">
      <c r="A43" s="26" t="s">
        <v>25</v>
      </c>
      <c r="B43" s="27"/>
      <c r="C43" s="27"/>
      <c r="D43" s="27"/>
      <c r="E43" s="28"/>
      <c r="F43" s="28"/>
      <c r="G43" s="29"/>
      <c r="H43" s="29"/>
      <c r="I43" s="29"/>
      <c r="J43" s="29"/>
      <c r="K43" s="29"/>
      <c r="L43" s="33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47" s="62" customFormat="1" ht="16.7" customHeight="1" x14ac:dyDescent="0.2">
      <c r="A44" s="30" t="s">
        <v>26</v>
      </c>
      <c r="B44" s="27"/>
      <c r="C44" s="27"/>
      <c r="D44" s="27"/>
      <c r="E44" s="31"/>
      <c r="F44" s="31"/>
      <c r="G44" s="32"/>
      <c r="H44" s="32"/>
      <c r="I44" s="32"/>
      <c r="J44" s="32"/>
      <c r="K44" s="32"/>
      <c r="L44" s="33"/>
      <c r="M44" s="63"/>
    </row>
    <row r="45" spans="1:47" s="62" customFormat="1" ht="16.7" customHeight="1" x14ac:dyDescent="0.2">
      <c r="A45" s="30" t="s">
        <v>27</v>
      </c>
      <c r="B45" s="27"/>
      <c r="C45" s="27"/>
      <c r="D45" s="27"/>
      <c r="E45" s="31"/>
      <c r="F45" s="31"/>
      <c r="G45" s="32"/>
      <c r="H45" s="32"/>
      <c r="I45" s="32"/>
      <c r="J45" s="32"/>
      <c r="K45" s="32"/>
      <c r="L45" s="33"/>
      <c r="M45" s="63"/>
    </row>
    <row r="46" spans="1:47" s="62" customFormat="1" ht="16.7" customHeight="1" x14ac:dyDescent="0.2">
      <c r="A46" s="30" t="s">
        <v>28</v>
      </c>
      <c r="B46" s="27"/>
      <c r="C46" s="27"/>
      <c r="D46" s="27"/>
      <c r="E46" s="27"/>
      <c r="F46" s="31"/>
      <c r="G46" s="32"/>
      <c r="H46" s="32"/>
      <c r="I46" s="32"/>
      <c r="J46" s="32"/>
      <c r="K46" s="32"/>
      <c r="L46" s="33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s="62" customFormat="1" ht="16.7" customHeight="1" x14ac:dyDescent="0.2">
      <c r="A47" s="34" t="s">
        <v>29</v>
      </c>
      <c r="B47" s="27"/>
      <c r="C47" s="27"/>
      <c r="D47" s="27"/>
      <c r="E47" s="27"/>
      <c r="F47" s="31"/>
      <c r="G47" s="32"/>
      <c r="H47" s="32"/>
      <c r="I47" s="32"/>
      <c r="J47" s="32"/>
      <c r="K47" s="32"/>
      <c r="L47" s="33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s="64" customFormat="1" ht="16.7" customHeight="1" x14ac:dyDescent="0.2">
      <c r="A48" s="30" t="s">
        <v>30</v>
      </c>
      <c r="B48" s="27"/>
      <c r="C48" s="27"/>
      <c r="D48" s="27"/>
      <c r="E48" s="27"/>
      <c r="F48" s="31"/>
      <c r="G48" s="32"/>
      <c r="H48" s="32"/>
      <c r="I48" s="32"/>
      <c r="J48" s="32"/>
      <c r="K48" s="32"/>
      <c r="L48" s="33"/>
      <c r="M48" s="63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s="64" customFormat="1" ht="16.7" customHeight="1" x14ac:dyDescent="0.2">
      <c r="A49" s="30" t="s">
        <v>31</v>
      </c>
      <c r="B49" s="27"/>
      <c r="C49" s="27"/>
      <c r="D49" s="27"/>
      <c r="E49" s="27"/>
      <c r="F49" s="31"/>
      <c r="G49" s="32"/>
      <c r="H49" s="32"/>
      <c r="I49" s="32"/>
      <c r="J49" s="32"/>
      <c r="K49" s="32"/>
      <c r="L49" s="33"/>
      <c r="M49" s="63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s="64" customFormat="1" ht="16.7" customHeight="1" x14ac:dyDescent="0.2">
      <c r="A50" s="30" t="s">
        <v>32</v>
      </c>
      <c r="B50" s="27"/>
      <c r="C50" s="27"/>
      <c r="D50" s="27"/>
      <c r="E50" s="27"/>
      <c r="F50" s="31"/>
      <c r="G50" s="32"/>
      <c r="H50" s="32"/>
      <c r="I50" s="32"/>
      <c r="J50" s="32"/>
      <c r="K50" s="32"/>
      <c r="L50" s="33"/>
      <c r="M50" s="63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</sheetData>
  <printOptions horizontalCentered="1"/>
  <pageMargins left="0" right="0" top="0.98425196850393704" bottom="0.98425196850393704" header="0.51181102362204722" footer="0.51181102362204722"/>
  <pageSetup paperSize="9" scale="55" orientation="portrait" horizontalDpi="4294967295" verticalDpi="300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לוח 15</vt:lpstr>
      <vt:lpstr>'לוח 15'!WPrint_Area_W</vt:lpstr>
    </vt:vector>
  </TitlesOfParts>
  <Company>TASE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Nurit Dror</dc:creator>
  <cp:lastModifiedBy>Nurit Dror</cp:lastModifiedBy>
  <dcterms:created xsi:type="dcterms:W3CDTF">2021-01-05T09:20:33Z</dcterms:created>
  <dcterms:modified xsi:type="dcterms:W3CDTF">2021-01-05T09:21:19Z</dcterms:modified>
</cp:coreProperties>
</file>